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Rückstellungsberechnung" sheetId="1" r:id="rId1"/>
  </sheets>
  <definedNames>
    <definedName name="_xlnm.Print_Area" localSheetId="0">('Rückstellungsberechnung'!$B$2:$D$40,'Rückstellungsberechnung'!$F$2:$M$370)</definedName>
    <definedName name="_xlnm.Print_Titles" localSheetId="0">'Rückstellungsberechnung'!$10:$10</definedName>
    <definedName name="_xlnm._FilterDatabase" localSheetId="0" hidden="1">'Rückstellungsberechnung'!$O$10:$O$370</definedName>
    <definedName name="__Anonymous_Sheet_DB__1">'Rückstellungsberechnung'!$O$10:$O$370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rFont val="Arial"/>
            <family val="2"/>
          </rPr>
          <t>Bildung der Rückstellung für den ersten Monat</t>
        </r>
      </text>
    </comment>
    <comment ref="D5" authorId="0">
      <text>
        <r>
          <rPr>
            <sz val="10"/>
            <rFont val="Arial"/>
            <family val="2"/>
          </rPr>
          <t>Zeitraum bis zur Auflösung der Rückstellung in Jahren</t>
        </r>
      </text>
    </comment>
    <comment ref="D7" authorId="0">
      <text>
        <r>
          <rPr>
            <sz val="10"/>
            <rFont val="Arial"/>
            <family val="2"/>
          </rPr>
          <t>Erfüllungsbetrag eintragen oder per Formel aus der Berechnung übernehmen</t>
        </r>
      </text>
    </comment>
    <comment ref="O8" authorId="0">
      <text>
        <r>
          <rPr>
            <sz val="10"/>
            <rFont val="Arial"/>
            <family val="2"/>
          </rPr>
          <t>Zum Drucken leere Zeilen ausblenden, indem “drucken” im Filter ausgewählt wird</t>
        </r>
      </text>
    </comment>
    <comment ref="H10" authorId="0">
      <text>
        <r>
          <rPr>
            <sz val="10"/>
            <rFont val="Arial"/>
            <family val="2"/>
          </rPr>
          <t>Zinssatz des jeweiligen Monats von der Deutschen Bundesbank</t>
        </r>
      </text>
    </comment>
    <comment ref="D11" authorId="0">
      <text>
        <r>
          <rPr>
            <sz val="10"/>
            <rFont val="Arial"/>
            <family val="2"/>
          </rPr>
          <t>Heutiger Rückstellungswert</t>
        </r>
      </text>
    </comment>
    <comment ref="C12" authorId="0">
      <text>
        <r>
          <rPr>
            <sz val="10"/>
            <rFont val="Arial"/>
            <family val="2"/>
          </rPr>
          <t>Wertsteigerungsrate bzw. Inflationsrate der Leistung bzw. des Materials</t>
        </r>
      </text>
    </comment>
    <comment ref="C13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4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5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6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7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8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19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0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1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2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3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4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5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6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7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8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29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0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1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2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3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4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5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6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7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8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39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  <comment ref="C40" authorId="0">
      <text>
        <r>
          <rPr>
            <sz val="10"/>
            <rFont val="Arial"/>
            <family val="2"/>
          </rPr>
          <t>Bitte anpassen, wenn in einem Jahr mit  Änderungen zu rechnen ist.</t>
        </r>
      </text>
    </comment>
  </commentList>
</comments>
</file>

<file path=xl/sharedStrings.xml><?xml version="1.0" encoding="utf-8"?>
<sst xmlns="http://schemas.openxmlformats.org/spreadsheetml/2006/main" count="124" uniqueCount="124">
  <si>
    <t>Berechnung des Erfüllungsbetrags</t>
  </si>
  <si>
    <t>Rückstellungsübersicht</t>
  </si>
  <si>
    <t>Bildung am</t>
  </si>
  <si>
    <t>Dauer</t>
  </si>
  <si>
    <t>Auflösung</t>
  </si>
  <si>
    <t>Druck-Berichtsfilter</t>
  </si>
  <si>
    <t>Wertsteigerung</t>
  </si>
  <si>
    <t>Erfüllungsbetrag</t>
  </si>
  <si>
    <t>Jahr</t>
  </si>
  <si>
    <t>Restlaufzeit</t>
  </si>
  <si>
    <t>Zinssatz</t>
  </si>
  <si>
    <t>Zuführung</t>
  </si>
  <si>
    <t>Zins</t>
  </si>
  <si>
    <t>Rückstellungwert</t>
  </si>
  <si>
    <t>Buchungskennzeichen</t>
  </si>
  <si>
    <t>drucken</t>
  </si>
  <si>
    <t>Maxima Buchmann, 04.02.08</t>
  </si>
  <si>
    <t>Maxima Buchmann, 04.03.08</t>
  </si>
  <si>
    <t>Maxima Buchmann, 04.04.08</t>
  </si>
  <si>
    <t>Maxima Buchmann, 05.05.08</t>
  </si>
  <si>
    <t>Maxima Buchmann, 04.06.08</t>
  </si>
  <si>
    <t>Maxima Buchmann, 04.07.08</t>
  </si>
  <si>
    <t>Maxima Buchmann, 04.08.08</t>
  </si>
  <si>
    <t>Maxima Buchmann, 04.09.08</t>
  </si>
  <si>
    <t>Maxima Buchmann, 06.10.08</t>
  </si>
  <si>
    <t>Maxima Buchmann, 04.11.08</t>
  </si>
  <si>
    <t>Maxima Buchmann, 04.12.08</t>
  </si>
  <si>
    <t>Maxima Buchmann, 05.01.09</t>
  </si>
  <si>
    <t>Maxima Buchmann, 04.02.09</t>
  </si>
  <si>
    <t>Maxima Buchmann, 04.03.09</t>
  </si>
  <si>
    <t>Maxima Buchmann, 06.04.09</t>
  </si>
  <si>
    <t>Maxima Buchmann, 04.05.09</t>
  </si>
  <si>
    <t>Maxima Buchmann, 04.06.09</t>
  </si>
  <si>
    <t>Maxima Buchmann, 06.07.09</t>
  </si>
  <si>
    <t>Maxima Buchmann, 04.08.09</t>
  </si>
  <si>
    <t>Maxima Buchmann, 04.09.09</t>
  </si>
  <si>
    <t>Maxima Buchmann, 05.10.09</t>
  </si>
  <si>
    <t>Maxima Buchmann, 04.11.09</t>
  </si>
  <si>
    <t>Maxima Buchmann, 04.12.09</t>
  </si>
  <si>
    <t>Maxima Buchmann, 04.01.10</t>
  </si>
  <si>
    <t>Maxima Buchmann, 04.02.10</t>
  </si>
  <si>
    <t>Maxima Buchmann, 04.03.10</t>
  </si>
  <si>
    <t>Maxima Buchmann, 05.04.10</t>
  </si>
  <si>
    <t>Maxima Buchmann, 04.05.10</t>
  </si>
  <si>
    <t>Maxima Buchmann, 04.06.10</t>
  </si>
  <si>
    <t>Maxima Buchmann, 05.07.10</t>
  </si>
  <si>
    <t>Maxima Buchmann, 04.08.10</t>
  </si>
  <si>
    <t>Maxima Buchmann, 06.09.10</t>
  </si>
  <si>
    <t>Maxima Buchmann, 04.10.10</t>
  </si>
  <si>
    <t>Maxima Buchmann, 04.11.10</t>
  </si>
  <si>
    <t>Maxima Buchmann, 06.12.10</t>
  </si>
  <si>
    <t>Maxima Buchmann, 04.01.11</t>
  </si>
  <si>
    <t>Maxima Buchmann, 04.02.11</t>
  </si>
  <si>
    <t>Maxima Buchmann, 04.03.11</t>
  </si>
  <si>
    <t>Maxima Buchmann, 04.04.11</t>
  </si>
  <si>
    <t>Maxima Buchmann, 04.05.11</t>
  </si>
  <si>
    <t>Maxima Buchmann, 06.06.11</t>
  </si>
  <si>
    <t>Maxima Buchmann, 04.07.11</t>
  </si>
  <si>
    <t>Maxima Buchmann, 04.08.11</t>
  </si>
  <si>
    <t>Maxima Buchmann, 05.09.11</t>
  </si>
  <si>
    <t>Maxima Buchmann, 04.10.11</t>
  </si>
  <si>
    <t>Maxima Buchmann, 04.11.11</t>
  </si>
  <si>
    <t>Maxima Buchmann, 05.12.11</t>
  </si>
  <si>
    <t>Maxima Buchmann, 04.01.12</t>
  </si>
  <si>
    <t>Maxima Buchmann, 06.02.12</t>
  </si>
  <si>
    <t>Maxima Buchmann, 05.03.12</t>
  </si>
  <si>
    <t>Maxima Buchmann, 04.04.12</t>
  </si>
  <si>
    <t>Maxima Buchmann, 04.05.12</t>
  </si>
  <si>
    <t>Maxima Buchmann, 04.06.12</t>
  </si>
  <si>
    <t>Maxima Buchmann, 04.07.12</t>
  </si>
  <si>
    <t>Maxima Buchmann, 06.08.12</t>
  </si>
  <si>
    <t>Maxima Buchmann, 04.09.12</t>
  </si>
  <si>
    <t>Maxima Buchmann, 04.10.12</t>
  </si>
  <si>
    <t>Maxima Buchmann, 05.11.12</t>
  </si>
  <si>
    <t>Maxima Buchmann, 04.12.12</t>
  </si>
  <si>
    <t>Maxima Buchmann, 04.01.13</t>
  </si>
  <si>
    <t>Maxima Buchmann, 04.02.13</t>
  </si>
  <si>
    <t>Maxima Buchmann, 04.03.13</t>
  </si>
  <si>
    <t>Maxima Buchmann, 04.04.13</t>
  </si>
  <si>
    <t>Maxima Buchmann, 06.05.13</t>
  </si>
  <si>
    <t>Maxima Buchmann, 04.06.13</t>
  </si>
  <si>
    <t>Maxima Buchmann, 04.07.13</t>
  </si>
  <si>
    <t>Maxima Buchmann, 05.08.13</t>
  </si>
  <si>
    <t>Maxima Buchmann, 04.09.13</t>
  </si>
  <si>
    <t>Maxima Buchmann, 04.10.13</t>
  </si>
  <si>
    <t>Maxima Buchmann, 04.11.13</t>
  </si>
  <si>
    <t>Maxima Buchmann, 04.12.13</t>
  </si>
  <si>
    <t>Maxima Buchmann, 06.01.14</t>
  </si>
  <si>
    <t>Maxima Buchmann, 04.02.14</t>
  </si>
  <si>
    <t>Maxima Buchmann, 04.03.14</t>
  </si>
  <si>
    <t>Maxima Buchmann, 04.04.14</t>
  </si>
  <si>
    <t>Maxima Buchmann, 05.05.14</t>
  </si>
  <si>
    <t>Maxima Buchmann, 04.06.14</t>
  </si>
  <si>
    <t>Maxima Buchmann, 04.07.14</t>
  </si>
  <si>
    <t>Maxima Buchmann, 04.08.14</t>
  </si>
  <si>
    <t>Maxima Buchmann, 04.09.14</t>
  </si>
  <si>
    <t>Maxima Buchmann, 06.10.14</t>
  </si>
  <si>
    <t>Maxima Buchmann, 04.11.14</t>
  </si>
  <si>
    <t>Maxima Buchmann, 04.12.14</t>
  </si>
  <si>
    <t>Maxima Buchmann, 05.01.15</t>
  </si>
  <si>
    <t>Maxima Buchmann, 04.02.15</t>
  </si>
  <si>
    <t>Maxima Buchmann, 04.03.15</t>
  </si>
  <si>
    <t>Maxima Buchmann, 06.04.15</t>
  </si>
  <si>
    <t>Maxima Buchmann, 04.05.15</t>
  </si>
  <si>
    <t>Maxima Buchmann, 04.06.15</t>
  </si>
  <si>
    <t>Maxima Buchmann, 06.07.15</t>
  </si>
  <si>
    <t>Maxima Buchmann, 04.08.15</t>
  </si>
  <si>
    <t>Maxima Buchmann, 04.09.15</t>
  </si>
  <si>
    <t>Maxima Buchmann, 05.10.15</t>
  </si>
  <si>
    <t>Maxima Buchmann, 04.11.15</t>
  </si>
  <si>
    <t>Maxima Buchmann, 04.12.15</t>
  </si>
  <si>
    <t>Maxima Buchmann, 04.01.16</t>
  </si>
  <si>
    <t>Maxima Buchmann, 04.02.16</t>
  </si>
  <si>
    <t>Maxima Buchmann, 04.03.16</t>
  </si>
  <si>
    <t>Maxima Buchmann, 04.04.16</t>
  </si>
  <si>
    <t>Maxima Buchmann, 04.05.16</t>
  </si>
  <si>
    <t>Maxima Buchmann, 06.06.16</t>
  </si>
  <si>
    <t>Maxima Buchmann, 04.07.16</t>
  </si>
  <si>
    <t>Maxima Buchmann, 04.08.16</t>
  </si>
  <si>
    <t>Maxima Buchmann, 05.09.16</t>
  </si>
  <si>
    <t>Maxima Buchmann, 04.10.16</t>
  </si>
  <si>
    <t>Maxima Buchmann, 04.11.16</t>
  </si>
  <si>
    <t>Maxima Buchmann, 05.12.16</t>
  </si>
  <si>
    <t>Maxima Buchmann, 04.01.17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</si>
</sst>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DD/MM/YY"/>
    <numFmt numFmtId="167" formatCode="0&quot; J.&quot;"/>
    <numFmt numFmtId="168" formatCode="0&quot; J.&quot;"/>
    <numFmt numFmtId="169" formatCode="#,##0.00"/>
    <numFmt numFmtId="170" formatCode="MM/YY"/>
    <numFmt numFmtId="171" formatCode="0&quot; Mon.&quot;"/>
    <numFmt numFmtId="172" formatCode="0.00%"/>
    <numFmt numFmtId="173" formatCode="#,##0.00;\-#,##0.00;&quot;&quot;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  <xf numFmtId="164" fontId="0" fillId="3" borderId="1" applyNumberFormat="0" applyAlignment="0" applyProtection="0"/>
    <xf numFmtId="164" fontId="0" fillId="0" borderId="1" applyNumberFormat="0" applyFill="0" applyAlignment="0" applyProtection="0"/>
    <xf numFmtId="164" fontId="0" fillId="0" borderId="2" applyNumberFormat="0" applyFill="0" applyAlignment="0" applyProtection="0"/>
    <xf numFmtId="164" fontId="0" fillId="0" borderId="3" applyNumberFormat="0" applyFill="0" applyAlignment="0" applyProtection="0"/>
    <xf numFmtId="164" fontId="0" fillId="4" borderId="1" applyNumberFormat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5" fontId="0" fillId="3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7" fontId="0" fillId="3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2" fillId="4" borderId="1" xfId="0" applyFont="1" applyFill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1" xfId="0" applyBorder="1" applyAlignment="1">
      <alignment horizontal="center"/>
    </xf>
    <xf numFmtId="169" fontId="0" fillId="3" borderId="1" xfId="0" applyNumberFormat="1" applyFill="1" applyBorder="1" applyAlignment="1">
      <alignment/>
    </xf>
    <xf numFmtId="170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2" fontId="0" fillId="3" borderId="1" xfId="0" applyNumberFormat="1" applyFill="1" applyBorder="1" applyAlignment="1">
      <alignment/>
    </xf>
    <xf numFmtId="169" fontId="0" fillId="4" borderId="1" xfId="0" applyNumberFormat="1" applyFill="1" applyBorder="1" applyAlignment="1">
      <alignment/>
    </xf>
    <xf numFmtId="164" fontId="0" fillId="4" borderId="1" xfId="0" applyFill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ige" xfId="20"/>
    <cellStyle name="orange" xfId="21"/>
    <cellStyle name="Rahmen grau gesamt" xfId="22"/>
    <cellStyle name="Rahmen grau lou" xfId="23"/>
    <cellStyle name="Rahmen grau rou" xfId="24"/>
    <cellStyle name="grün" xfId="25"/>
  </cellStyles>
  <dxfs count="6">
    <dxf>
      <border>
        <left style="hair">
          <color rgb="FFB2B2B2"/>
        </left>
        <right style="hair">
          <color rgb="FFFF00FF"/>
        </right>
        <top style="hair"/>
        <bottom style="hair">
          <color rgb="FFFF00FF"/>
        </bottom>
      </border>
    </dxf>
    <dxf>
      <fill>
        <patternFill patternType="solid">
          <fgColor rgb="FFFFFF00"/>
          <bgColor rgb="FFFFCC00"/>
        </patternFill>
      </fill>
      <border>
        <left style="hair">
          <color rgb="FFB2B2B2"/>
        </left>
        <right style="hair">
          <color rgb="FFFF00FF"/>
        </right>
        <top style="hair"/>
        <bottom style="hair">
          <color rgb="FFFF00FF"/>
        </bottom>
      </border>
    </dxf>
    <dxf>
      <fill>
        <patternFill patternType="solid">
          <fgColor rgb="FFFFFF00"/>
          <bgColor rgb="FFCCFF00"/>
        </patternFill>
      </fill>
      <border>
        <left style="hair">
          <color rgb="FFB2B2B2"/>
        </left>
        <right style="hair">
          <color rgb="FFFF00FF"/>
        </right>
        <top style="hair"/>
        <bottom style="hair">
          <color rgb="FFFF00FF"/>
        </bottom>
      </border>
    </dxf>
    <dxf>
      <border>
        <left style="hair">
          <color rgb="FFB2B2B2"/>
        </left>
        <right>
          <color rgb="FF000000"/>
        </right>
        <top style="hair"/>
        <bottom style="hair">
          <color rgb="FFFF00FF"/>
        </bottom>
      </border>
    </dxf>
    <dxf>
      <fill>
        <patternFill patternType="solid">
          <fgColor rgb="FFCCFF66"/>
          <bgColor rgb="FFFFFF66"/>
        </patternFill>
      </fill>
      <border>
        <left style="hair">
          <color rgb="FFB2B2B2"/>
        </left>
        <right style="hair">
          <color rgb="FFFF00FF"/>
        </right>
        <top style="hair"/>
        <bottom style="hair">
          <color rgb="FFFF00FF"/>
        </bottom>
      </border>
    </dxf>
    <dxf>
      <border>
        <left>
          <color rgb="FF000000"/>
        </left>
        <right style="hair">
          <color rgb="FFFF00FF"/>
        </right>
        <top style="hair"/>
        <bottom style="hair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O37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2" width="11.57421875" style="0" customWidth="1"/>
    <col min="3" max="3" width="16.421875" style="0" customWidth="1"/>
    <col min="4" max="4" width="15.421875" style="0" customWidth="1"/>
    <col min="5" max="7" width="11.57421875" style="0" customWidth="1"/>
    <col min="8" max="8" width="9.28125" style="0" customWidth="1"/>
    <col min="9" max="10" width="11.57421875" style="0" customWidth="1"/>
    <col min="11" max="11" width="17.00390625" style="0" customWidth="1"/>
    <col min="12" max="12" width="1.421875" style="0" customWidth="1"/>
    <col min="13" max="13" width="48.00390625" style="0" customWidth="1"/>
    <col min="14" max="14" width="11.57421875" style="0" customWidth="1"/>
    <col min="15" max="15" width="13.421875" style="0" customWidth="1"/>
    <col min="16" max="16" width="15.421875" style="0" customWidth="1"/>
    <col min="17" max="16384" width="11.57421875" style="0" customWidth="1"/>
  </cols>
  <sheetData>
    <row r="2" spans="2:6" ht="12.75">
      <c r="B2" s="1" t="s">
        <v>0</v>
      </c>
      <c r="F2" s="1" t="s">
        <v>1</v>
      </c>
    </row>
    <row r="4" spans="2:8" ht="12.75">
      <c r="B4" s="2" t="s">
        <v>2</v>
      </c>
      <c r="C4" s="3"/>
      <c r="D4" s="4">
        <v>39478</v>
      </c>
      <c r="F4" s="2" t="str">
        <f>B4</f>
        <v>Bildung am</v>
      </c>
      <c r="G4" s="3"/>
      <c r="H4" s="5">
        <f>D4</f>
        <v>39478</v>
      </c>
    </row>
    <row r="5" spans="2:8" ht="12.75">
      <c r="B5" s="2" t="s">
        <v>3</v>
      </c>
      <c r="C5" s="3"/>
      <c r="D5" s="6">
        <v>9</v>
      </c>
      <c r="F5" s="2" t="str">
        <f>B5</f>
        <v>Dauer</v>
      </c>
      <c r="G5" s="3"/>
      <c r="H5" s="7">
        <f>D5</f>
        <v>9</v>
      </c>
    </row>
    <row r="6" spans="2:8" ht="12.75">
      <c r="B6" s="2" t="s">
        <v>4</v>
      </c>
      <c r="C6" s="3"/>
      <c r="D6" s="8">
        <f>EDATE(D4,D5*12-1)</f>
        <v>42735</v>
      </c>
      <c r="F6" s="2" t="str">
        <f>B6</f>
        <v>Auflösung</v>
      </c>
      <c r="G6" s="3"/>
      <c r="H6" s="5">
        <f>D6</f>
        <v>42735</v>
      </c>
    </row>
    <row r="7" spans="2:8" ht="12.75">
      <c r="B7" s="2" t="str">
        <f>"Erfüllungsbetrag "&amp;YEAR(D6)</f>
        <v>Erfüllungsbetrag 2016</v>
      </c>
      <c r="C7" s="3"/>
      <c r="D7" s="9">
        <f>ROUND(INDEX(D11:D40,ROUND(D5,0),1),2)</f>
        <v>1757.49</v>
      </c>
      <c r="F7" s="2" t="str">
        <f>B7</f>
        <v>Erfüllungsbetrag 2016</v>
      </c>
      <c r="G7" s="3"/>
      <c r="H7" s="10">
        <f>D7</f>
        <v>1757.49</v>
      </c>
    </row>
    <row r="8" ht="12.75">
      <c r="O8" t="s">
        <v>5</v>
      </c>
    </row>
    <row r="10" spans="2:15" ht="12.75">
      <c r="B10" s="11" t="str">
        <f>F10</f>
        <v>Jahr</v>
      </c>
      <c r="C10" s="12" t="s">
        <v>6</v>
      </c>
      <c r="D10" s="12" t="s">
        <v>7</v>
      </c>
      <c r="F10" s="13" t="s">
        <v>8</v>
      </c>
      <c r="G10" s="13" t="s">
        <v>9</v>
      </c>
      <c r="H10" s="14" t="s">
        <v>10</v>
      </c>
      <c r="I10" s="15" t="s">
        <v>11</v>
      </c>
      <c r="J10" s="15" t="s">
        <v>12</v>
      </c>
      <c r="K10" s="16" t="s">
        <v>13</v>
      </c>
      <c r="L10" s="17"/>
      <c r="M10" s="18" t="s">
        <v>14</v>
      </c>
      <c r="O10" s="19" t="s">
        <v>15</v>
      </c>
    </row>
    <row r="11" spans="2:15" ht="12.75">
      <c r="B11" s="20">
        <f>YEAR(D4)</f>
        <v>2008</v>
      </c>
      <c r="D11" s="21">
        <v>1500</v>
      </c>
      <c r="F11" s="22">
        <f>EOMONTH(D4,0)</f>
        <v>39478</v>
      </c>
      <c r="G11" s="23">
        <f>D5*12</f>
        <v>108</v>
      </c>
      <c r="H11" s="24">
        <v>0.049100000000000005</v>
      </c>
      <c r="I11" s="25">
        <f>K11</f>
        <v>13.04</v>
      </c>
      <c r="J11" s="26"/>
      <c r="K11" s="27">
        <f>IF(H11="","",ROUND(FV(H11,$D$5+(1-G11)/12,-PMT(H11,$D$5,0,-$D$7,0),0,0),2))</f>
        <v>13.04</v>
      </c>
      <c r="L11" s="27"/>
      <c r="M11" s="28" t="s">
        <v>16</v>
      </c>
      <c r="O11" t="str">
        <f>IF(F11="","ausblenden","drucken")</f>
        <v>drucken</v>
      </c>
    </row>
    <row r="12" spans="2:15" ht="12.75">
      <c r="B12" s="29">
        <f>IF(AND(B11-B$11&lt;$D$5-1,B11&lt;&gt;""),B11+1,"")</f>
        <v>2009</v>
      </c>
      <c r="C12" s="24">
        <v>0.02</v>
      </c>
      <c r="D12" s="30">
        <f>IF(B12&lt;&gt;"",D11+D11*C12,"")</f>
        <v>1530</v>
      </c>
      <c r="F12" s="31">
        <f>IF(AND(EOMONTH(F11,1)&lt;=$D$6,F11&lt;&gt;""),EOMONTH(F11,1),"")</f>
        <v>39507</v>
      </c>
      <c r="G12" s="32">
        <f>IF(F12="","",G11-1)</f>
        <v>107</v>
      </c>
      <c r="H12" s="33">
        <v>0.049100000000000005</v>
      </c>
      <c r="I12" s="30">
        <f>IF(H12="","",K12-K11-J12)</f>
        <v>13.04</v>
      </c>
      <c r="J12" s="34">
        <f>IF(H12="","",ROUND(K11*((1+H12)^(1/12)-1),2))</f>
        <v>0.05</v>
      </c>
      <c r="K12" s="27">
        <f>IF(H12="","",ROUND(FV(H12,$D$5+(1-G12)/12,-PMT(H12,$D$5,0,-$D$7,0),0,0),2))</f>
        <v>26.13</v>
      </c>
      <c r="L12" s="27"/>
      <c r="M12" s="28" t="s">
        <v>17</v>
      </c>
      <c r="O12" t="str">
        <f>IF(F12="","ausblenden","drucken")</f>
        <v>drucken</v>
      </c>
    </row>
    <row r="13" spans="2:15" ht="12.75">
      <c r="B13" s="29">
        <f>IF(AND(B12-B$11&lt;$D$5-1,B12&lt;&gt;""),B12+1,"")</f>
        <v>2010</v>
      </c>
      <c r="C13" s="35">
        <f>IF(B13&lt;&gt;"",C12,"")</f>
        <v>0.02</v>
      </c>
      <c r="D13" s="30">
        <f>IF(B13&lt;&gt;"",D12+D12*C13,"")</f>
        <v>1560.6</v>
      </c>
      <c r="F13" s="31">
        <f>IF(AND(EOMONTH(F12,1)&lt;=$D$6,F12&lt;&gt;""),EOMONTH(F12,1),"")</f>
        <v>39538</v>
      </c>
      <c r="G13" s="32">
        <f>IF(F13="","",G12-1)</f>
        <v>106</v>
      </c>
      <c r="H13" s="33">
        <v>0.049100000000000005</v>
      </c>
      <c r="I13" s="30">
        <f>IF(H13="","",K13-K12-J13)</f>
        <v>13.050000000000002</v>
      </c>
      <c r="J13" s="34">
        <f>IF(H13="","",ROUND(K12*((1+H13)^(1/12)-1),2))</f>
        <v>0.1</v>
      </c>
      <c r="K13" s="27">
        <f>IF(H13="","",ROUND(FV(H13,$D$5+(1-G13)/12,-PMT(H13,$D$5,0,-$D$7,0),0,0),2))</f>
        <v>39.28</v>
      </c>
      <c r="L13" s="27"/>
      <c r="M13" s="28" t="s">
        <v>18</v>
      </c>
      <c r="O13" t="str">
        <f>IF(F13="","ausblenden","drucken")</f>
        <v>drucken</v>
      </c>
    </row>
    <row r="14" spans="2:15" ht="12.75">
      <c r="B14" s="29">
        <f>IF(AND(B13-B$11&lt;$D$5-1,B13&lt;&gt;""),B13+1,"")</f>
        <v>2011</v>
      </c>
      <c r="C14" s="35">
        <f>IF(B14&lt;&gt;"",C13,"")</f>
        <v>0.02</v>
      </c>
      <c r="D14" s="30">
        <f>IF(B14&lt;&gt;"",D13+D13*C14,"")</f>
        <v>1591.812</v>
      </c>
      <c r="F14" s="31">
        <f>IF(AND(EOMONTH(F13,1)&lt;=$D$6,F13&lt;&gt;""),EOMONTH(F13,1),"")</f>
        <v>39568</v>
      </c>
      <c r="G14" s="32">
        <f>IF(F14="","",G13-1)</f>
        <v>105</v>
      </c>
      <c r="H14" s="33">
        <v>0.049100000000000005</v>
      </c>
      <c r="I14" s="30">
        <f>IF(H14="","",K14-K13-J14)</f>
        <v>13.039999999999996</v>
      </c>
      <c r="J14" s="34">
        <f>IF(H14="","",ROUND(K13*((1+H14)^(1/12)-1),2))</f>
        <v>0.16</v>
      </c>
      <c r="K14" s="27">
        <f>IF(H14="","",ROUND(FV(H14,$D$5+(1-G14)/12,-PMT(H14,$D$5,0,-$D$7,0),0,0),2))</f>
        <v>52.48</v>
      </c>
      <c r="L14" s="27"/>
      <c r="M14" s="28" t="s">
        <v>19</v>
      </c>
      <c r="O14" t="str">
        <f>IF(F14="","ausblenden","drucken")</f>
        <v>drucken</v>
      </c>
    </row>
    <row r="15" spans="2:15" ht="12.75">
      <c r="B15" s="29">
        <f>IF(AND(B14-B$11&lt;$D$5-1,B14&lt;&gt;""),B14+1,"")</f>
        <v>2012</v>
      </c>
      <c r="C15" s="35">
        <f>IF(B15&lt;&gt;"",C14,"")</f>
        <v>0.02</v>
      </c>
      <c r="D15" s="30">
        <f>IF(B15&lt;&gt;"",D14+D14*C15,"")</f>
        <v>1623.64824</v>
      </c>
      <c r="F15" s="31">
        <f>IF(AND(EOMONTH(F14,1)&lt;=$D$6,F14&lt;&gt;""),EOMONTH(F14,1),"")</f>
        <v>39599</v>
      </c>
      <c r="G15" s="32">
        <f>IF(F15="","",G14-1)</f>
        <v>104</v>
      </c>
      <c r="H15" s="33">
        <v>0.049100000000000005</v>
      </c>
      <c r="I15" s="30">
        <f>IF(H15="","",K15-K14-J15)</f>
        <v>13.040000000000006</v>
      </c>
      <c r="J15" s="34">
        <f>IF(H15="","",ROUND(K14*((1+H15)^(1/12)-1),2))</f>
        <v>0.21</v>
      </c>
      <c r="K15" s="27">
        <f>IF(H15="","",ROUND(FV(H15,$D$5+(1-G15)/12,-PMT(H15,$D$5,0,-$D$7,0),0,0),2))</f>
        <v>65.73</v>
      </c>
      <c r="L15" s="27"/>
      <c r="M15" s="28" t="s">
        <v>20</v>
      </c>
      <c r="O15" t="str">
        <f>IF(F15="","ausblenden","drucken")</f>
        <v>drucken</v>
      </c>
    </row>
    <row r="16" spans="2:15" ht="12.75">
      <c r="B16" s="29">
        <f>IF(AND(B15-B$11&lt;$D$5-1,B15&lt;&gt;""),B15+1,"")</f>
        <v>2013</v>
      </c>
      <c r="C16" s="35">
        <f>IF(B16&lt;&gt;"",C15,"")</f>
        <v>0.02</v>
      </c>
      <c r="D16" s="30">
        <f>IF(B16&lt;&gt;"",D15+D15*C16,"")</f>
        <v>1656.1212048</v>
      </c>
      <c r="F16" s="31">
        <f>IF(AND(EOMONTH(F15,1)&lt;=$D$6,F15&lt;&gt;""),EOMONTH(F15,1),"")</f>
        <v>39629</v>
      </c>
      <c r="G16" s="32">
        <f>IF(F16="","",G15-1)</f>
        <v>103</v>
      </c>
      <c r="H16" s="33">
        <v>0.049100000000000005</v>
      </c>
      <c r="I16" s="30">
        <f>IF(H16="","",K16-K15-J16)</f>
        <v>13.039999999999997</v>
      </c>
      <c r="J16" s="34">
        <f>IF(H16="","",ROUND(K15*((1+H16)^(1/12)-1),2))</f>
        <v>0.26</v>
      </c>
      <c r="K16" s="27">
        <f>IF(H16="","",ROUND(FV(H16,$D$5+(1-G16)/12,-PMT(H16,$D$5,0,-$D$7,0),0,0),2))</f>
        <v>79.03</v>
      </c>
      <c r="L16" s="27"/>
      <c r="M16" s="28" t="s">
        <v>21</v>
      </c>
      <c r="O16" t="str">
        <f>IF(F16="","ausblenden","drucken")</f>
        <v>drucken</v>
      </c>
    </row>
    <row r="17" spans="2:15" ht="12.75">
      <c r="B17" s="29">
        <f>IF(AND(B16-B$11&lt;$D$5-1,B16&lt;&gt;""),B16+1,"")</f>
        <v>2014</v>
      </c>
      <c r="C17" s="35">
        <f>IF(B17&lt;&gt;"",C16,"")</f>
        <v>0.02</v>
      </c>
      <c r="D17" s="30">
        <f>IF(B17&lt;&gt;"",D16+D16*C17,"")</f>
        <v>1689.243628896</v>
      </c>
      <c r="F17" s="31">
        <f>IF(AND(EOMONTH(F16,1)&lt;=$D$6,F16&lt;&gt;""),EOMONTH(F16,1),"")</f>
        <v>39660</v>
      </c>
      <c r="G17" s="32">
        <f>IF(F17="","",G16-1)</f>
        <v>102</v>
      </c>
      <c r="H17" s="33">
        <v>0.049100000000000005</v>
      </c>
      <c r="I17" s="30">
        <f>IF(H17="","",K17-K16-J17)</f>
        <v>13.04</v>
      </c>
      <c r="J17" s="34">
        <f>IF(H17="","",ROUND(K16*((1+H17)^(1/12)-1),2))</f>
        <v>0.32</v>
      </c>
      <c r="K17" s="27">
        <f>IF(H17="","",ROUND(FV(H17,$D$5+(1-G17)/12,-PMT(H17,$D$5,0,-$D$7,0),0,0),2))</f>
        <v>92.39</v>
      </c>
      <c r="L17" s="27"/>
      <c r="M17" s="28" t="s">
        <v>22</v>
      </c>
      <c r="O17" t="str">
        <f>IF(F17="","ausblenden","drucken")</f>
        <v>drucken</v>
      </c>
    </row>
    <row r="18" spans="2:15" ht="12.75">
      <c r="B18" s="29">
        <f>IF(AND(B17-B$11&lt;$D$5-1,B17&lt;&gt;""),B17+1,"")</f>
        <v>2015</v>
      </c>
      <c r="C18" s="35">
        <f>IF(B18&lt;&gt;"",C17,"")</f>
        <v>0.02</v>
      </c>
      <c r="D18" s="30">
        <f>IF(B18&lt;&gt;"",D17+D17*C18,"")</f>
        <v>1723.02850147392</v>
      </c>
      <c r="F18" s="31">
        <f>IF(AND(EOMONTH(F17,1)&lt;=$D$6,F17&lt;&gt;""),EOMONTH(F17,1),"")</f>
        <v>39691</v>
      </c>
      <c r="G18" s="32">
        <f>IF(F18="","",G17-1)</f>
        <v>101</v>
      </c>
      <c r="H18" s="33">
        <v>0.049100000000000005</v>
      </c>
      <c r="I18" s="30">
        <f>IF(H18="","",K18-K17-J18)</f>
        <v>13.039999999999997</v>
      </c>
      <c r="J18" s="34">
        <f>IF(H18="","",ROUND(K17*((1+H18)^(1/12)-1),2))</f>
        <v>0.37</v>
      </c>
      <c r="K18" s="27">
        <f>IF(H18="","",ROUND(FV(H18,$D$5+(1-G18)/12,-PMT(H18,$D$5,0,-$D$7,0),0,0),2))</f>
        <v>105.8</v>
      </c>
      <c r="L18" s="27"/>
      <c r="M18" s="28" t="s">
        <v>23</v>
      </c>
      <c r="O18" t="str">
        <f>IF(F18="","ausblenden","drucken")</f>
        <v>drucken</v>
      </c>
    </row>
    <row r="19" spans="2:15" ht="12.75">
      <c r="B19" s="29">
        <f>IF(AND(B18-B$11&lt;$D$5-1,B18&lt;&gt;""),B18+1,"")</f>
        <v>2016</v>
      </c>
      <c r="C19" s="35">
        <f>IF(B19&lt;&gt;"",C18,"")</f>
        <v>0.02</v>
      </c>
      <c r="D19" s="30">
        <f>IF(B19&lt;&gt;"",D18+D18*C19,"")</f>
        <v>1757.4890715033985</v>
      </c>
      <c r="F19" s="31">
        <f>IF(AND(EOMONTH(F18,1)&lt;=$D$6,F18&lt;&gt;""),EOMONTH(F18,1),"")</f>
        <v>39721</v>
      </c>
      <c r="G19" s="32">
        <f>IF(F19="","",G18-1)</f>
        <v>100</v>
      </c>
      <c r="H19" s="33">
        <v>0.049100000000000005</v>
      </c>
      <c r="I19" s="30">
        <f>IF(H19="","",K19-K18-J19)</f>
        <v>13.040000000000008</v>
      </c>
      <c r="J19" s="34">
        <f>IF(H19="","",ROUND(K18*((1+H19)^(1/12)-1),2))</f>
        <v>0.42</v>
      </c>
      <c r="K19" s="27">
        <f>IF(H19="","",ROUND(FV(H19,$D$5+(1-G19)/12,-PMT(H19,$D$5,0,-$D$7,0),0,0),2))</f>
        <v>119.26</v>
      </c>
      <c r="L19" s="27"/>
      <c r="M19" s="28" t="s">
        <v>24</v>
      </c>
      <c r="O19" t="str">
        <f>IF(F19="","ausblenden","drucken")</f>
        <v>drucken</v>
      </c>
    </row>
    <row r="20" spans="2:15" ht="12.75">
      <c r="B20" s="29">
        <f>IF(AND(B19-B$11&lt;$D$5-1,B19&lt;&gt;""),B19+1,"")</f>
      </c>
      <c r="C20" s="35">
        <f>IF(B20&lt;&gt;"",C19,"")</f>
      </c>
      <c r="D20" s="30">
        <f>IF(B20&lt;&gt;"",D19+D19*C20,"")</f>
      </c>
      <c r="F20" s="31">
        <f>IF(AND(EOMONTH(F19,1)&lt;=$D$6,F19&lt;&gt;""),EOMONTH(F19,1),"")</f>
        <v>39752</v>
      </c>
      <c r="G20" s="32">
        <f>IF(F20="","",G19-1)</f>
        <v>99</v>
      </c>
      <c r="H20" s="33">
        <v>0.049100000000000005</v>
      </c>
      <c r="I20" s="30">
        <f>IF(H20="","",K20-K19-J20)</f>
        <v>13.039999999999996</v>
      </c>
      <c r="J20" s="34">
        <f>IF(H20="","",ROUND(K19*((1+H20)^(1/12)-1),2))</f>
        <v>0.48</v>
      </c>
      <c r="K20" s="27">
        <f>IF(H20="","",ROUND(FV(H20,$D$5+(1-G20)/12,-PMT(H20,$D$5,0,-$D$7,0),0,0),2))</f>
        <v>132.78</v>
      </c>
      <c r="L20" s="27"/>
      <c r="M20" s="28" t="s">
        <v>25</v>
      </c>
      <c r="O20" t="str">
        <f>IF(F20="","ausblenden","drucken")</f>
        <v>drucken</v>
      </c>
    </row>
    <row r="21" spans="2:15" ht="12.75">
      <c r="B21" s="29">
        <f>IF(AND(B20-B$11&lt;$D$5-1,B20&lt;&gt;""),B20+1,"")</f>
      </c>
      <c r="C21" s="35">
        <f>IF(B21&lt;&gt;"",C20,"")</f>
      </c>
      <c r="D21" s="30">
        <f>IF(B21&lt;&gt;"",D20+D20*C21,"")</f>
      </c>
      <c r="F21" s="31">
        <f>IF(AND(EOMONTH(F20,1)&lt;=$D$6,F20&lt;&gt;""),EOMONTH(F20,1),"")</f>
        <v>39782</v>
      </c>
      <c r="G21" s="32">
        <f>IF(F21="","",G20-1)</f>
        <v>98</v>
      </c>
      <c r="H21" s="33">
        <v>0.049100000000000005</v>
      </c>
      <c r="I21" s="30">
        <f>IF(H21="","",K21-K20-J21)</f>
        <v>13.039999999999994</v>
      </c>
      <c r="J21" s="34">
        <f>IF(H21="","",ROUND(K20*((1+H21)^(1/12)-1),2))</f>
        <v>0.53</v>
      </c>
      <c r="K21" s="27">
        <f>IF(H21="","",ROUND(FV(H21,$D$5+(1-G21)/12,-PMT(H21,$D$5,0,-$D$7,0),0,0),2))</f>
        <v>146.35</v>
      </c>
      <c r="L21" s="27"/>
      <c r="M21" s="28" t="s">
        <v>26</v>
      </c>
      <c r="O21" t="str">
        <f>IF(F21="","ausblenden","drucken")</f>
        <v>drucken</v>
      </c>
    </row>
    <row r="22" spans="2:15" ht="12.75">
      <c r="B22" s="29">
        <f>IF(AND(B21-B$11&lt;$D$5-1,B21&lt;&gt;""),B21+1,"")</f>
      </c>
      <c r="C22" s="35">
        <f>IF(B22&lt;&gt;"",C21,"")</f>
      </c>
      <c r="D22" s="30">
        <f>IF(B22&lt;&gt;"",D21+D21*C22,"")</f>
      </c>
      <c r="F22" s="31">
        <f>IF(AND(EOMONTH(F21,1)&lt;=$D$6,F21&lt;&gt;""),EOMONTH(F21,1),"")</f>
        <v>39813</v>
      </c>
      <c r="G22" s="32">
        <f>IF(F22="","",G21-1)</f>
        <v>97</v>
      </c>
      <c r="H22" s="33">
        <v>0.049100000000000005</v>
      </c>
      <c r="I22" s="30">
        <f>IF(H22="","",K22-K21-J22)</f>
        <v>13.039999999999996</v>
      </c>
      <c r="J22" s="34">
        <f>IF(H22="","",ROUND(K21*((1+H22)^(1/12)-1),2))</f>
        <v>0.59</v>
      </c>
      <c r="K22" s="27">
        <f>IF(H22="","",ROUND(FV(H22,$D$5+(1-G22)/12,-PMT(H22,$D$5,0,-$D$7,0),0,0),2))</f>
        <v>159.98</v>
      </c>
      <c r="L22" s="27"/>
      <c r="M22" s="28" t="s">
        <v>27</v>
      </c>
      <c r="O22" t="str">
        <f>IF(F22="","ausblenden","drucken")</f>
        <v>drucken</v>
      </c>
    </row>
    <row r="23" spans="2:15" ht="12.75">
      <c r="B23" s="29">
        <f>IF(AND(B22-B$11&lt;$D$5-1,B22&lt;&gt;""),B22+1,"")</f>
      </c>
      <c r="C23" s="35">
        <f>IF(B23&lt;&gt;"",C22,"")</f>
      </c>
      <c r="D23" s="30">
        <f>IF(B23&lt;&gt;"",D22+D22*C23,"")</f>
      </c>
      <c r="F23" s="31">
        <f>IF(AND(EOMONTH(F22,1)&lt;=$D$6,F22&lt;&gt;""),EOMONTH(F22,1),"")</f>
        <v>39844</v>
      </c>
      <c r="G23" s="32">
        <f>IF(F23="","",G22-1)</f>
        <v>96</v>
      </c>
      <c r="H23" s="33">
        <v>0.0483</v>
      </c>
      <c r="I23" s="30">
        <f>IF(H23="","",K23-K22-J23)</f>
        <v>13.62</v>
      </c>
      <c r="J23" s="34">
        <f>IF(H23="","",ROUND(K22*((1+H23)^(1/12)-1),2))</f>
        <v>0.63</v>
      </c>
      <c r="K23" s="27">
        <f>IF(H23="","",ROUND(FV(H23,$D$5+(1-G23)/12,-PMT(H23,$D$5,0,-$D$7,0),0,0),2))</f>
        <v>174.23</v>
      </c>
      <c r="L23" s="27"/>
      <c r="M23" s="28" t="s">
        <v>28</v>
      </c>
      <c r="O23" t="str">
        <f>IF(F23="","ausblenden","drucken")</f>
        <v>drucken</v>
      </c>
    </row>
    <row r="24" spans="2:15" ht="12.75">
      <c r="B24" s="29">
        <f>IF(AND(B23-B$11&lt;$D$5-1,B23&lt;&gt;""),B23+1,"")</f>
      </c>
      <c r="C24" s="35">
        <f>IF(B24&lt;&gt;"",C23,"")</f>
      </c>
      <c r="D24" s="30">
        <f>IF(B24&lt;&gt;"",D23+D23*C24,"")</f>
      </c>
      <c r="F24" s="31">
        <f>IF(AND(EOMONTH(F23,1)&lt;=$D$6,F23&lt;&gt;""),EOMONTH(F23,1),"")</f>
        <v>39872</v>
      </c>
      <c r="G24" s="32">
        <f>IF(F24="","",G23-1)</f>
        <v>95</v>
      </c>
      <c r="H24" s="33">
        <v>0.0483</v>
      </c>
      <c r="I24" s="30">
        <f>IF(H24="","",K24-K23-J24)</f>
        <v>13.08000000000001</v>
      </c>
      <c r="J24" s="34">
        <f>IF(H24="","",ROUND(K23*((1+H24)^(1/12)-1),2))</f>
        <v>0.69</v>
      </c>
      <c r="K24" s="27">
        <f>IF(H24="","",ROUND(FV(H24,$D$5+(1-G24)/12,-PMT(H24,$D$5,0,-$D$7,0),0,0),2))</f>
        <v>188</v>
      </c>
      <c r="L24" s="27"/>
      <c r="M24" s="28" t="s">
        <v>29</v>
      </c>
      <c r="O24" t="str">
        <f>IF(F24="","ausblenden","drucken")</f>
        <v>drucken</v>
      </c>
    </row>
    <row r="25" spans="2:15" ht="12.75">
      <c r="B25" s="29">
        <f>IF(AND(B24-B$11&lt;$D$5-1,B24&lt;&gt;""),B24+1,"")</f>
      </c>
      <c r="C25" s="35">
        <f>IF(B25&lt;&gt;"",C24,"")</f>
      </c>
      <c r="D25" s="30">
        <f>IF(B25&lt;&gt;"",D24+D24*C25,"")</f>
      </c>
      <c r="F25" s="31">
        <f>IF(AND(EOMONTH(F24,1)&lt;=$D$6,F24&lt;&gt;""),EOMONTH(F24,1),"")</f>
        <v>39903</v>
      </c>
      <c r="G25" s="32">
        <f>IF(F25="","",G24-1)</f>
        <v>94</v>
      </c>
      <c r="H25" s="33">
        <v>0.048400000000000006</v>
      </c>
      <c r="I25" s="30">
        <f>IF(H25="","",K25-K24-J25)</f>
        <v>13.01</v>
      </c>
      <c r="J25" s="34">
        <f>IF(H25="","",ROUND(K24*((1+H25)^(1/12)-1),2))</f>
        <v>0.74</v>
      </c>
      <c r="K25" s="27">
        <f>IF(H25="","",ROUND(FV(H25,$D$5+(1-G25)/12,-PMT(H25,$D$5,0,-$D$7,0),0,0),2))</f>
        <v>201.75</v>
      </c>
      <c r="L25" s="27"/>
      <c r="M25" s="28" t="s">
        <v>30</v>
      </c>
      <c r="O25" t="str">
        <f>IF(F25="","ausblenden","drucken")</f>
        <v>drucken</v>
      </c>
    </row>
    <row r="26" spans="2:15" ht="12.75">
      <c r="B26" s="29">
        <f>IF(AND(B25-B$11&lt;$D$5-1,B25&lt;&gt;""),B25+1,"")</f>
      </c>
      <c r="C26" s="35">
        <f>IF(B26&lt;&gt;"",C25,"")</f>
      </c>
      <c r="D26" s="30">
        <f>IF(B26&lt;&gt;"",D25+D25*C26,"")</f>
      </c>
      <c r="F26" s="31">
        <f>IF(AND(EOMONTH(F25,1)&lt;=$D$6,F25&lt;&gt;""),EOMONTH(F25,1),"")</f>
        <v>39933</v>
      </c>
      <c r="G26" s="32">
        <f>IF(F26="","",G25-1)</f>
        <v>93</v>
      </c>
      <c r="H26" s="33">
        <v>0.048400000000000006</v>
      </c>
      <c r="I26" s="30">
        <f>IF(H26="","",K26-K25-J26)</f>
        <v>13.079999999999995</v>
      </c>
      <c r="J26" s="34">
        <f>IF(H26="","",ROUND(K25*((1+H26)^(1/12)-1),2))</f>
        <v>0.8</v>
      </c>
      <c r="K26" s="27">
        <f>IF(H26="","",ROUND(FV(H26,$D$5+(1-G26)/12,-PMT(H26,$D$5,0,-$D$7,0),0,0),2))</f>
        <v>215.63</v>
      </c>
      <c r="L26" s="27"/>
      <c r="M26" s="28" t="s">
        <v>31</v>
      </c>
      <c r="O26" t="str">
        <f>IF(F26="","ausblenden","drucken")</f>
        <v>drucken</v>
      </c>
    </row>
    <row r="27" spans="2:15" ht="12.75">
      <c r="B27" s="29">
        <f>IF(AND(B26-B$11&lt;$D$5-1,B26&lt;&gt;""),B26+1,"")</f>
      </c>
      <c r="C27" s="35">
        <f>IF(B27&lt;&gt;"",C26,"")</f>
      </c>
      <c r="D27" s="30">
        <f>IF(B27&lt;&gt;"",D26+D26*C27,"")</f>
      </c>
      <c r="F27" s="31">
        <f>IF(AND(EOMONTH(F26,1)&lt;=$D$6,F26&lt;&gt;""),EOMONTH(F26,1),"")</f>
        <v>39964</v>
      </c>
      <c r="G27" s="32">
        <f>IF(F27="","",G26-1)</f>
        <v>92</v>
      </c>
      <c r="H27" s="33">
        <v>0.048400000000000006</v>
      </c>
      <c r="I27" s="30">
        <f>IF(H27="","",K27-K26-J27)</f>
        <v>13.080000000000007</v>
      </c>
      <c r="J27" s="34">
        <f>IF(H27="","",ROUND(K26*((1+H27)^(1/12)-1),2))</f>
        <v>0.85</v>
      </c>
      <c r="K27" s="27">
        <f>IF(H27="","",ROUND(FV(H27,$D$5+(1-G27)/12,-PMT(H27,$D$5,0,-$D$7,0),0,0),2))</f>
        <v>229.56</v>
      </c>
      <c r="L27" s="27"/>
      <c r="M27" s="28" t="s">
        <v>32</v>
      </c>
      <c r="O27" t="str">
        <f>IF(F27="","ausblenden","drucken")</f>
        <v>drucken</v>
      </c>
    </row>
    <row r="28" spans="2:15" ht="12.75">
      <c r="B28" s="29">
        <f>IF(AND(B27-B$11&lt;$D$5-1,B27&lt;&gt;""),B27+1,"")</f>
      </c>
      <c r="C28" s="35">
        <f>IF(B28&lt;&gt;"",C27,"")</f>
      </c>
      <c r="D28" s="30">
        <f>IF(B28&lt;&gt;"",D27+D27*C28,"")</f>
      </c>
      <c r="F28" s="31">
        <f>IF(AND(EOMONTH(F27,1)&lt;=$D$6,F27&lt;&gt;""),EOMONTH(F27,1),"")</f>
        <v>39994</v>
      </c>
      <c r="G28" s="32">
        <f>IF(F28="","",G27-1)</f>
        <v>91</v>
      </c>
      <c r="H28" s="33">
        <v>0.0483</v>
      </c>
      <c r="I28" s="30">
        <f>IF(H28="","",K28-K27-J28)</f>
        <v>13.179999999999984</v>
      </c>
      <c r="J28" s="34">
        <f>IF(H28="","",ROUND(K27*((1+H28)^(1/12)-1),2))</f>
        <v>0.9</v>
      </c>
      <c r="K28" s="27">
        <f>IF(H28="","",ROUND(FV(H28,$D$5+(1-G28)/12,-PMT(H28,$D$5,0,-$D$7,0),0,0),2))</f>
        <v>243.64</v>
      </c>
      <c r="L28" s="27"/>
      <c r="M28" s="28" t="s">
        <v>33</v>
      </c>
      <c r="O28" t="str">
        <f>IF(F28="","ausblenden","drucken")</f>
        <v>drucken</v>
      </c>
    </row>
    <row r="29" spans="2:15" ht="12.75">
      <c r="B29" s="29">
        <f>IF(AND(B28-B$11&lt;$D$5-1,B28&lt;&gt;""),B28+1,"")</f>
      </c>
      <c r="C29" s="35">
        <f>IF(B29&lt;&gt;"",C28,"")</f>
      </c>
      <c r="D29" s="30">
        <f>IF(B29&lt;&gt;"",D28+D28*C29,"")</f>
      </c>
      <c r="F29" s="31">
        <f>IF(AND(EOMONTH(F28,1)&lt;=$D$6,F28&lt;&gt;""),EOMONTH(F28,1),"")</f>
        <v>40025</v>
      </c>
      <c r="G29" s="32">
        <f>IF(F29="","",G28-1)</f>
        <v>90</v>
      </c>
      <c r="H29" s="33">
        <v>0.0482</v>
      </c>
      <c r="I29" s="30">
        <f>IF(H29="","",K29-K28-J29)</f>
        <v>13.190000000000033</v>
      </c>
      <c r="J29" s="34">
        <f>IF(H29="","",ROUND(K28*((1+H29)^(1/12)-1),2))</f>
        <v>0.96</v>
      </c>
      <c r="K29" s="27">
        <f>IF(H29="","",ROUND(FV(H29,$D$5+(1-G29)/12,-PMT(H29,$D$5,0,-$D$7,0),0,0),2))</f>
        <v>257.79</v>
      </c>
      <c r="L29" s="27"/>
      <c r="M29" s="28" t="s">
        <v>34</v>
      </c>
      <c r="O29" t="str">
        <f>IF(F29="","ausblenden","drucken")</f>
        <v>drucken</v>
      </c>
    </row>
    <row r="30" spans="2:15" ht="12.75">
      <c r="B30" s="29">
        <f>IF(AND(B29-B$11&lt;$D$5-1,B29&lt;&gt;""),B29+1,"")</f>
      </c>
      <c r="C30" s="35">
        <f>IF(B30&lt;&gt;"",C29,"")</f>
      </c>
      <c r="D30" s="30">
        <f>IF(B30&lt;&gt;"",D29+D29*C30,"")</f>
      </c>
      <c r="F30" s="31">
        <f>IF(AND(EOMONTH(F29,1)&lt;=$D$6,F29&lt;&gt;""),EOMONTH(F29,1),"")</f>
        <v>40056</v>
      </c>
      <c r="G30" s="32">
        <f>IF(F30="","",G29-1)</f>
        <v>89</v>
      </c>
      <c r="H30" s="33">
        <v>0.0482</v>
      </c>
      <c r="I30" s="30">
        <f>IF(H30="","",K30-K29-J30)</f>
        <v>13.099999999999957</v>
      </c>
      <c r="J30" s="34">
        <f>IF(H30="","",ROUND(K29*((1+H30)^(1/12)-1),2))</f>
        <v>1.01</v>
      </c>
      <c r="K30" s="27">
        <f>IF(H30="","",ROUND(FV(H30,$D$5+(1-G30)/12,-PMT(H30,$D$5,0,-$D$7,0),0,0),2))</f>
        <v>271.9</v>
      </c>
      <c r="L30" s="27"/>
      <c r="M30" s="28" t="s">
        <v>35</v>
      </c>
      <c r="O30" t="str">
        <f>IF(F30="","ausblenden","drucken")</f>
        <v>drucken</v>
      </c>
    </row>
    <row r="31" spans="2:15" ht="12.75">
      <c r="B31" s="29">
        <f>IF(AND(B30-B$11&lt;$D$5-1,B30&lt;&gt;""),B30+1,"")</f>
      </c>
      <c r="C31" s="35">
        <f>IF(B31&lt;&gt;"",C30,"")</f>
      </c>
      <c r="D31" s="30">
        <f>IF(B31&lt;&gt;"",D30+D30*C31,"")</f>
      </c>
      <c r="F31" s="31">
        <f>IF(AND(EOMONTH(F30,1)&lt;=$D$6,F30&lt;&gt;""),EOMONTH(F30,1),"")</f>
        <v>40086</v>
      </c>
      <c r="G31" s="32">
        <f>IF(F31="","",G30-1)</f>
        <v>88</v>
      </c>
      <c r="H31" s="33">
        <v>0.048100000000000004</v>
      </c>
      <c r="I31" s="30">
        <f>IF(H31="","",K31-K30-J31)</f>
        <v>13.200000000000038</v>
      </c>
      <c r="J31" s="34">
        <f>IF(H31="","",ROUND(K30*((1+H31)^(1/12)-1),2))</f>
        <v>1.07</v>
      </c>
      <c r="K31" s="27">
        <f>IF(H31="","",ROUND(FV(H31,$D$5+(1-G31)/12,-PMT(H31,$D$5,0,-$D$7,0),0,0),2))</f>
        <v>286.17</v>
      </c>
      <c r="L31" s="27"/>
      <c r="M31" s="28" t="s">
        <v>36</v>
      </c>
      <c r="O31" t="str">
        <f>IF(F31="","ausblenden","drucken")</f>
        <v>drucken</v>
      </c>
    </row>
    <row r="32" spans="2:15" ht="12.75">
      <c r="B32" s="29">
        <f>IF(AND(B31-B$11&lt;$D$5-1,B31&lt;&gt;""),B31+1,"")</f>
      </c>
      <c r="C32" s="35">
        <f>IF(B32&lt;&gt;"",C31,"")</f>
      </c>
      <c r="D32" s="30">
        <f>IF(B32&lt;&gt;"",D31+D31*C32,"")</f>
      </c>
      <c r="F32" s="31">
        <f>IF(AND(EOMONTH(F31,1)&lt;=$D$6,F31&lt;&gt;""),EOMONTH(F31,1),"")</f>
        <v>40117</v>
      </c>
      <c r="G32" s="32">
        <f>IF(F32="","",G31-1)</f>
        <v>87</v>
      </c>
      <c r="H32" s="33">
        <v>0.048</v>
      </c>
      <c r="I32" s="30">
        <f>IF(H32="","",K32-K31-J32)</f>
        <v>13.209999999999983</v>
      </c>
      <c r="J32" s="34">
        <f>IF(H32="","",ROUND(K31*((1+H32)^(1/12)-1),2))</f>
        <v>1.12</v>
      </c>
      <c r="K32" s="27">
        <f>IF(H32="","",ROUND(FV(H32,$D$5+(1-G32)/12,-PMT(H32,$D$5,0,-$D$7,0),0,0),2))</f>
        <v>300.5</v>
      </c>
      <c r="L32" s="27"/>
      <c r="M32" s="28" t="s">
        <v>37</v>
      </c>
      <c r="O32" t="str">
        <f>IF(F32="","ausblenden","drucken")</f>
        <v>drucken</v>
      </c>
    </row>
    <row r="33" spans="2:15" ht="12.75">
      <c r="B33" s="29">
        <f>IF(AND(B32-B$11&lt;$D$5-1,B32&lt;&gt;""),B32+1,"")</f>
      </c>
      <c r="C33" s="35">
        <f>IF(B33&lt;&gt;"",C32,"")</f>
      </c>
      <c r="D33" s="30">
        <f>IF(B33&lt;&gt;"",D32+D32*C33,"")</f>
      </c>
      <c r="F33" s="31">
        <f>IF(AND(EOMONTH(F32,1)&lt;=$D$6,F32&lt;&gt;""),EOMONTH(F32,1),"")</f>
        <v>40147</v>
      </c>
      <c r="G33" s="32">
        <f>IF(F33="","",G32-1)</f>
        <v>86</v>
      </c>
      <c r="H33" s="33">
        <v>0.047900000000000005</v>
      </c>
      <c r="I33" s="30">
        <f>IF(H33="","",K33-K32-J33)</f>
        <v>13.229999999999977</v>
      </c>
      <c r="J33" s="34">
        <f>IF(H33="","",ROUND(K32*((1+H33)^(1/12)-1),2))</f>
        <v>1.17</v>
      </c>
      <c r="K33" s="27">
        <f>IF(H33="","",ROUND(FV(H33,$D$5+(1-G33)/12,-PMT(H33,$D$5,0,-$D$7,0),0,0),2))</f>
        <v>314.9</v>
      </c>
      <c r="L33" s="27"/>
      <c r="M33" s="28" t="s">
        <v>38</v>
      </c>
      <c r="O33" t="str">
        <f>IF(F33="","ausblenden","drucken")</f>
        <v>drucken</v>
      </c>
    </row>
    <row r="34" spans="2:15" ht="12.75">
      <c r="B34" s="29">
        <f>IF(AND(B33-B$11&lt;$D$5-1,B33&lt;&gt;""),B33+1,"")</f>
      </c>
      <c r="C34" s="35">
        <f>IF(B34&lt;&gt;"",C33,"")</f>
      </c>
      <c r="D34" s="30">
        <f>IF(B34&lt;&gt;"",D33+D33*C34,"")</f>
      </c>
      <c r="F34" s="31">
        <f>IF(AND(EOMONTH(F33,1)&lt;=$D$6,F33&lt;&gt;""),EOMONTH(F33,1),"")</f>
        <v>40178</v>
      </c>
      <c r="G34" s="32">
        <f>IF(F34="","",G33-1)</f>
        <v>85</v>
      </c>
      <c r="H34" s="33">
        <v>0.0478</v>
      </c>
      <c r="I34" s="30">
        <f>IF(H34="","",K34-K33-J34)</f>
        <v>13.230000000000036</v>
      </c>
      <c r="J34" s="34">
        <f>IF(H34="","",ROUND(K33*((1+H34)^(1/12)-1),2))</f>
        <v>1.23</v>
      </c>
      <c r="K34" s="27">
        <f>IF(H34="","",ROUND(FV(H34,$D$5+(1-G34)/12,-PMT(H34,$D$5,0,-$D$7,0),0,0),2))</f>
        <v>329.36</v>
      </c>
      <c r="L34" s="27"/>
      <c r="M34" s="28" t="s">
        <v>39</v>
      </c>
      <c r="O34" t="str">
        <f>IF(F34="","ausblenden","drucken")</f>
        <v>drucken</v>
      </c>
    </row>
    <row r="35" spans="2:15" ht="12.75">
      <c r="B35" s="29">
        <f>IF(AND(B34-B$11&lt;$D$5-1,B34&lt;&gt;""),B34+1,"")</f>
      </c>
      <c r="C35" s="35">
        <f>IF(B35&lt;&gt;"",C34,"")</f>
      </c>
      <c r="D35" s="30">
        <f>IF(B35&lt;&gt;"",D34+D34*C35,"")</f>
      </c>
      <c r="F35" s="31">
        <f>IF(AND(EOMONTH(F34,1)&lt;=$D$6,F34&lt;&gt;""),EOMONTH(F34,1),"")</f>
        <v>40209</v>
      </c>
      <c r="G35" s="32">
        <f>IF(F35="","",G34-1)</f>
        <v>84</v>
      </c>
      <c r="H35" s="33">
        <v>0.046700000000000005</v>
      </c>
      <c r="I35" s="30">
        <f>IF(H35="","",K35-K34-J35)</f>
        <v>14.499999999999991</v>
      </c>
      <c r="J35" s="34">
        <f>IF(H35="","",ROUND(K34*((1+H35)^(1/12)-1),2))</f>
        <v>1.26</v>
      </c>
      <c r="K35" s="27">
        <f>IF(H35="","",ROUND(FV(H35,$D$5+(1-G35)/12,-PMT(H35,$D$5,0,-$D$7,0),0,0),2))</f>
        <v>345.12</v>
      </c>
      <c r="L35" s="27"/>
      <c r="M35" s="28" t="s">
        <v>40</v>
      </c>
      <c r="O35" t="str">
        <f>IF(F35="","ausblenden","drucken")</f>
        <v>drucken</v>
      </c>
    </row>
    <row r="36" spans="2:15" ht="12.75">
      <c r="B36" s="29">
        <f>IF(AND(B35-B$11&lt;$D$5-1,B35&lt;&gt;""),B35+1,"")</f>
      </c>
      <c r="C36" s="35">
        <f>IF(B36&lt;&gt;"",C35,"")</f>
      </c>
      <c r="D36" s="30">
        <f>IF(B36&lt;&gt;"",D35+D35*C36,"")</f>
      </c>
      <c r="F36" s="31">
        <f>IF(AND(EOMONTH(F35,1)&lt;=$D$6,F35&lt;&gt;""),EOMONTH(F35,1),"")</f>
        <v>40237</v>
      </c>
      <c r="G36" s="32">
        <f>IF(F36="","",G35-1)</f>
        <v>83</v>
      </c>
      <c r="H36" s="33">
        <v>0.046700000000000005</v>
      </c>
      <c r="I36" s="30">
        <f>IF(H36="","",K36-K35-J36)</f>
        <v>13.18</v>
      </c>
      <c r="J36" s="34">
        <f>IF(H36="","",ROUND(K35*((1+H36)^(1/12)-1),2))</f>
        <v>1.32</v>
      </c>
      <c r="K36" s="27">
        <f>IF(H36="","",ROUND(FV(H36,$D$5+(1-G36)/12,-PMT(H36,$D$5,0,-$D$7,0),0,0),2))</f>
        <v>359.62</v>
      </c>
      <c r="L36" s="27"/>
      <c r="M36" s="28" t="s">
        <v>41</v>
      </c>
      <c r="O36" t="str">
        <f>IF(F36="","ausblenden","drucken")</f>
        <v>drucken</v>
      </c>
    </row>
    <row r="37" spans="2:15" ht="12.75">
      <c r="B37" s="29">
        <f>IF(AND(B36-B$11&lt;$D$5-1,B36&lt;&gt;""),B36+1,"")</f>
      </c>
      <c r="C37" s="35">
        <f>IF(B37&lt;&gt;"",C36,"")</f>
      </c>
      <c r="D37" s="30">
        <f>IF(B37&lt;&gt;"",D36+D36*C37,"")</f>
      </c>
      <c r="F37" s="31">
        <f>IF(AND(EOMONTH(F36,1)&lt;=$D$6,F36&lt;&gt;""),EOMONTH(F36,1),"")</f>
        <v>40268</v>
      </c>
      <c r="G37" s="32">
        <f>IF(F37="","",G36-1)</f>
        <v>82</v>
      </c>
      <c r="H37" s="33">
        <v>0.0466</v>
      </c>
      <c r="I37" s="30">
        <f>IF(H37="","",K37-K36-J37)</f>
        <v>13.319999999999997</v>
      </c>
      <c r="J37" s="34">
        <f>IF(H37="","",ROUND(K36*((1+H37)^(1/12)-1),2))</f>
        <v>1.37</v>
      </c>
      <c r="K37" s="27">
        <f>IF(H37="","",ROUND(FV(H37,$D$5+(1-G37)/12,-PMT(H37,$D$5,0,-$D$7,0),0,0),2))</f>
        <v>374.31</v>
      </c>
      <c r="L37" s="27"/>
      <c r="M37" s="28" t="s">
        <v>42</v>
      </c>
      <c r="O37" t="str">
        <f>IF(F37="","ausblenden","drucken")</f>
        <v>drucken</v>
      </c>
    </row>
    <row r="38" spans="2:15" ht="12.75">
      <c r="B38" s="29">
        <f>IF(AND(B37-B$11&lt;$D$5-1,B37&lt;&gt;""),B37+1,"")</f>
      </c>
      <c r="C38" s="35">
        <f>IF(B38&lt;&gt;"",C37,"")</f>
      </c>
      <c r="D38" s="30">
        <f>IF(B38&lt;&gt;"",D37+D37*C38,"")</f>
      </c>
      <c r="F38" s="31">
        <f>IF(AND(EOMONTH(F37,1)&lt;=$D$6,F37&lt;&gt;""),EOMONTH(F37,1),"")</f>
        <v>40298</v>
      </c>
      <c r="G38" s="32">
        <f>IF(F38="","",G37-1)</f>
        <v>81</v>
      </c>
      <c r="H38" s="33">
        <v>0.0465</v>
      </c>
      <c r="I38" s="30">
        <f>IF(H38="","",K38-K37-J38)</f>
        <v>13.32000000000001</v>
      </c>
      <c r="J38" s="34">
        <f>IF(H38="","",ROUND(K37*((1+H38)^(1/12)-1),2))</f>
        <v>1.42</v>
      </c>
      <c r="K38" s="27">
        <f>IF(H38="","",ROUND(FV(H38,$D$5+(1-G38)/12,-PMT(H38,$D$5,0,-$D$7,0),0,0),2))</f>
        <v>389.05</v>
      </c>
      <c r="L38" s="27"/>
      <c r="M38" s="28" t="s">
        <v>43</v>
      </c>
      <c r="O38" t="str">
        <f>IF(F38="","ausblenden","drucken")</f>
        <v>drucken</v>
      </c>
    </row>
    <row r="39" spans="2:15" ht="12.75">
      <c r="B39" s="29">
        <f>IF(AND(B38-B$11&lt;$D$5-1,B38&lt;&gt;""),B38+1,"")</f>
      </c>
      <c r="C39" s="35">
        <f>IF(B39&lt;&gt;"",C38,"")</f>
      </c>
      <c r="D39" s="30">
        <f>IF(B39&lt;&gt;"",D38+D38*C39,"")</f>
      </c>
      <c r="F39" s="31">
        <f>IF(AND(EOMONTH(F38,1)&lt;=$D$6,F38&lt;&gt;""),EOMONTH(F38,1),"")</f>
        <v>40329</v>
      </c>
      <c r="G39" s="32">
        <f>IF(F39="","",G38-1)</f>
        <v>80</v>
      </c>
      <c r="H39" s="33">
        <v>0.0465</v>
      </c>
      <c r="I39" s="30">
        <f>IF(H39="","",K39-K38-J39)</f>
        <v>13.200000000000006</v>
      </c>
      <c r="J39" s="34">
        <f>IF(H39="","",ROUND(K38*((1+H39)^(1/12)-1),2))</f>
        <v>1.48</v>
      </c>
      <c r="K39" s="27">
        <f>IF(H39="","",ROUND(FV(H39,$D$5+(1-G39)/12,-PMT(H39,$D$5,0,-$D$7,0),0,0),2))</f>
        <v>403.73</v>
      </c>
      <c r="L39" s="27"/>
      <c r="M39" s="28" t="s">
        <v>44</v>
      </c>
      <c r="O39" t="str">
        <f>IF(F39="","ausblenden","drucken")</f>
        <v>drucken</v>
      </c>
    </row>
    <row r="40" spans="2:15" ht="12.75">
      <c r="B40" s="29">
        <f>IF(AND(B39-B$11&lt;$D$5-1,B39&lt;&gt;""),B39+1,"")</f>
      </c>
      <c r="C40" s="35">
        <f>IF(B40&lt;&gt;"",C39,"")</f>
      </c>
      <c r="D40" s="30">
        <f>IF(B40&lt;&gt;"",D39+D39*C40,"")</f>
      </c>
      <c r="F40" s="31">
        <f>IF(AND(EOMONTH(F39,1)&lt;=$D$6,F39&lt;&gt;""),EOMONTH(F39,1),"")</f>
        <v>40359</v>
      </c>
      <c r="G40" s="32">
        <f>IF(F40="","",G39-1)</f>
        <v>79</v>
      </c>
      <c r="H40" s="33">
        <v>0.0465</v>
      </c>
      <c r="I40" s="30">
        <f>IF(H40="","",K40-K39-J40)</f>
        <v>13.189999999999971</v>
      </c>
      <c r="J40" s="34">
        <f>IF(H40="","",ROUND(K39*((1+H40)^(1/12)-1),2))</f>
        <v>1.53</v>
      </c>
      <c r="K40" s="27">
        <f>IF(H40="","",ROUND(FV(H40,$D$5+(1-G40)/12,-PMT(H40,$D$5,0,-$D$7,0),0,0),2))</f>
        <v>418.45</v>
      </c>
      <c r="L40" s="27"/>
      <c r="M40" s="28" t="s">
        <v>45</v>
      </c>
      <c r="O40" t="str">
        <f>IF(F40="","ausblenden","drucken")</f>
        <v>drucken</v>
      </c>
    </row>
    <row r="41" spans="6:15" ht="12.75">
      <c r="F41" s="31">
        <f>IF(AND(EOMONTH(F40,1)&lt;=$D$6,F40&lt;&gt;""),EOMONTH(F40,1),"")</f>
        <v>40390</v>
      </c>
      <c r="G41" s="32">
        <f>IF(F41="","",G40-1)</f>
        <v>78</v>
      </c>
      <c r="H41" s="33">
        <v>0.046400000000000004</v>
      </c>
      <c r="I41" s="30">
        <f>IF(H41="","",K41-K40-J41)</f>
        <v>13.350000000000007</v>
      </c>
      <c r="J41" s="34">
        <f>IF(H41="","",ROUND(K40*((1+H41)^(1/12)-1),2))</f>
        <v>1.58</v>
      </c>
      <c r="K41" s="27">
        <f>IF(H41="","",ROUND(FV(H41,$D$5+(1-G41)/12,-PMT(H41,$D$5,0,-$D$7,0),0,0),2))</f>
        <v>433.38</v>
      </c>
      <c r="L41" s="27"/>
      <c r="M41" s="28" t="s">
        <v>46</v>
      </c>
      <c r="O41" t="str">
        <f>IF(F41="","ausblenden","drucken")</f>
        <v>drucken</v>
      </c>
    </row>
    <row r="42" spans="6:15" ht="12.75">
      <c r="F42" s="31">
        <f>IF(AND(EOMONTH(F41,1)&lt;=$D$6,F41&lt;&gt;""),EOMONTH(F41,1),"")</f>
        <v>40421</v>
      </c>
      <c r="G42" s="32">
        <f>IF(F42="","",G41-1)</f>
        <v>77</v>
      </c>
      <c r="H42" s="33">
        <v>0.046200000000000005</v>
      </c>
      <c r="I42" s="30">
        <f>IF(H42="","",K42-K41-J42)</f>
        <v>13.509999999999987</v>
      </c>
      <c r="J42" s="34">
        <f>IF(H42="","",ROUND(K41*((1+H42)^(1/12)-1),2))</f>
        <v>1.63</v>
      </c>
      <c r="K42" s="27">
        <f>IF(H42="","",ROUND(FV(H42,$D$5+(1-G42)/12,-PMT(H42,$D$5,0,-$D$7,0),0,0),2))</f>
        <v>448.52</v>
      </c>
      <c r="L42" s="27"/>
      <c r="M42" s="28" t="s">
        <v>47</v>
      </c>
      <c r="O42" t="str">
        <f>IF(F42="","ausblenden","drucken")</f>
        <v>drucken</v>
      </c>
    </row>
    <row r="43" spans="6:15" ht="12.75">
      <c r="F43" s="31">
        <f>IF(AND(EOMONTH(F42,1)&lt;=$D$6,F42&lt;&gt;""),EOMONTH(F42,1),"")</f>
        <v>40451</v>
      </c>
      <c r="G43" s="32">
        <f>IF(F43="","",G42-1)</f>
        <v>76</v>
      </c>
      <c r="H43" s="33">
        <v>0.0461</v>
      </c>
      <c r="I43" s="30">
        <f>IF(H43="","",K43-K42-J43)</f>
        <v>13.370000000000003</v>
      </c>
      <c r="J43" s="34">
        <f>IF(H43="","",ROUND(K42*((1+H43)^(1/12)-1),2))</f>
        <v>1.69</v>
      </c>
      <c r="K43" s="27">
        <f>IF(H43="","",ROUND(FV(H43,$D$5+(1-G43)/12,-PMT(H43,$D$5,0,-$D$7,0),0,0),2))</f>
        <v>463.58</v>
      </c>
      <c r="L43" s="27"/>
      <c r="M43" s="28" t="s">
        <v>48</v>
      </c>
      <c r="O43" t="str">
        <f>IF(F43="","ausblenden","drucken")</f>
        <v>drucken</v>
      </c>
    </row>
    <row r="44" spans="6:15" ht="12.75">
      <c r="F44" s="31">
        <f>IF(AND(EOMONTH(F43,1)&lt;=$D$6,F43&lt;&gt;""),EOMONTH(F43,1),"")</f>
        <v>40482</v>
      </c>
      <c r="G44" s="32">
        <f>IF(F44="","",G43-1)</f>
        <v>75</v>
      </c>
      <c r="H44" s="33">
        <v>0.046</v>
      </c>
      <c r="I44" s="30">
        <f>IF(H44="","",K44-K43-J44)</f>
        <v>13.370000000000013</v>
      </c>
      <c r="J44" s="34">
        <f>IF(H44="","",ROUND(K43*((1+H44)^(1/12)-1),2))</f>
        <v>1.74</v>
      </c>
      <c r="K44" s="27">
        <f>IF(H44="","",ROUND(FV(H44,$D$5+(1-G44)/12,-PMT(H44,$D$5,0,-$D$7,0),0,0),2))</f>
        <v>478.69</v>
      </c>
      <c r="L44" s="27"/>
      <c r="M44" s="28" t="s">
        <v>49</v>
      </c>
      <c r="O44" t="str">
        <f>IF(F44="","ausblenden","drucken")</f>
        <v>drucken</v>
      </c>
    </row>
    <row r="45" spans="6:15" ht="12.75">
      <c r="F45" s="31">
        <f>IF(AND(EOMONTH(F44,1)&lt;=$D$6,F44&lt;&gt;""),EOMONTH(F44,1),"")</f>
        <v>40512</v>
      </c>
      <c r="G45" s="32">
        <f>IF(F45="","",G44-1)</f>
        <v>74</v>
      </c>
      <c r="H45" s="33">
        <v>0.046</v>
      </c>
      <c r="I45" s="30">
        <f>IF(H45="","",K45-K44-J45)</f>
        <v>13.230000000000029</v>
      </c>
      <c r="J45" s="34">
        <f>IF(H45="","",ROUND(K44*((1+H45)^(1/12)-1),2))</f>
        <v>1.8</v>
      </c>
      <c r="K45" s="27">
        <f>IF(H45="","",ROUND(FV(H45,$D$5+(1-G45)/12,-PMT(H45,$D$5,0,-$D$7,0),0,0),2))</f>
        <v>493.72</v>
      </c>
      <c r="L45" s="27"/>
      <c r="M45" s="28" t="s">
        <v>50</v>
      </c>
      <c r="O45" t="str">
        <f>IF(F45="","ausblenden","drucken")</f>
        <v>drucken</v>
      </c>
    </row>
    <row r="46" spans="6:15" ht="12.75">
      <c r="F46" s="31">
        <f>IF(AND(EOMONTH(F45,1)&lt;=$D$6,F45&lt;&gt;""),EOMONTH(F45,1),"")</f>
        <v>40543</v>
      </c>
      <c r="G46" s="32">
        <f>IF(F46="","",G45-1)</f>
        <v>73</v>
      </c>
      <c r="H46" s="33">
        <v>0.0459</v>
      </c>
      <c r="I46" s="30">
        <f>IF(H46="","",K46-K45-J46)</f>
        <v>13.389999999999953</v>
      </c>
      <c r="J46" s="34">
        <f>IF(H46="","",ROUND(K45*((1+H46)^(1/12)-1),2))</f>
        <v>1.85</v>
      </c>
      <c r="K46" s="27">
        <f>IF(H46="","",ROUND(FV(H46,$D$5+(1-G46)/12,-PMT(H46,$D$5,0,-$D$7,0),0,0),2))</f>
        <v>508.96</v>
      </c>
      <c r="L46" s="27"/>
      <c r="M46" s="28" t="s">
        <v>51</v>
      </c>
      <c r="O46" t="str">
        <f>IF(F46="","ausblenden","drucken")</f>
        <v>drucken</v>
      </c>
    </row>
    <row r="47" spans="6:15" ht="12.75">
      <c r="F47" s="31">
        <f>IF(AND(EOMONTH(F46,1)&lt;=$D$6,F46&lt;&gt;""),EOMONTH(F46,1),"")</f>
        <v>40574</v>
      </c>
      <c r="G47" s="32">
        <f>IF(F47="","",G46-1)</f>
        <v>72</v>
      </c>
      <c r="H47" s="33">
        <v>0.0448</v>
      </c>
      <c r="I47" s="30">
        <f>IF(H47="","",K47-K46-J47)</f>
        <v>15.060000000000016</v>
      </c>
      <c r="J47" s="34">
        <f>IF(H47="","",ROUND(K46*((1+H47)^(1/12)-1),2))</f>
        <v>1.86</v>
      </c>
      <c r="K47" s="27">
        <f>IF(H47="","",ROUND(FV(H47,$D$5+(1-G47)/12,-PMT(H47,$D$5,0,-$D$7,0),0,0),2))</f>
        <v>525.88</v>
      </c>
      <c r="L47" s="27"/>
      <c r="M47" s="28" t="s">
        <v>52</v>
      </c>
      <c r="O47" t="str">
        <f>IF(F47="","ausblenden","drucken")</f>
        <v>drucken</v>
      </c>
    </row>
    <row r="48" spans="6:15" ht="12.75">
      <c r="F48" s="31">
        <f>IF(AND(EOMONTH(F47,1)&lt;=$D$6,F47&lt;&gt;""),EOMONTH(F47,1),"")</f>
        <v>40602</v>
      </c>
      <c r="G48" s="32">
        <f>IF(F48="","",G47-1)</f>
        <v>71</v>
      </c>
      <c r="H48" s="33">
        <v>0.0448</v>
      </c>
      <c r="I48" s="30">
        <f>IF(H48="","",K48-K47-J48)</f>
        <v>13.300000000000027</v>
      </c>
      <c r="J48" s="34">
        <f>IF(H48="","",ROUND(K47*((1+H48)^(1/12)-1),2))</f>
        <v>1.92</v>
      </c>
      <c r="K48" s="27">
        <f>IF(H48="","",ROUND(FV(H48,$D$5+(1-G48)/12,-PMT(H48,$D$5,0,-$D$7,0),0,0),2))</f>
        <v>541.1</v>
      </c>
      <c r="L48" s="27"/>
      <c r="M48" s="28" t="s">
        <v>53</v>
      </c>
      <c r="O48" t="str">
        <f>IF(F48="","ausblenden","drucken")</f>
        <v>drucken</v>
      </c>
    </row>
    <row r="49" spans="6:15" ht="12.75">
      <c r="F49" s="31">
        <f>IF(AND(EOMONTH(F48,1)&lt;=$D$6,F48&lt;&gt;""),EOMONTH(F48,1),"")</f>
        <v>40633</v>
      </c>
      <c r="G49" s="32">
        <f>IF(F49="","",G48-1)</f>
        <v>70</v>
      </c>
      <c r="H49" s="33">
        <v>0.0448</v>
      </c>
      <c r="I49" s="30">
        <f>IF(H49="","",K49-K48-J49)</f>
        <v>13.299999999999972</v>
      </c>
      <c r="J49" s="34">
        <f>IF(H49="","",ROUND(K48*((1+H49)^(1/12)-1),2))</f>
        <v>1.98</v>
      </c>
      <c r="K49" s="27">
        <f>IF(H49="","",ROUND(FV(H49,$D$5+(1-G49)/12,-PMT(H49,$D$5,0,-$D$7,0),0,0),2))</f>
        <v>556.38</v>
      </c>
      <c r="L49" s="27"/>
      <c r="M49" s="28" t="s">
        <v>54</v>
      </c>
      <c r="O49" t="str">
        <f>IF(F49="","ausblenden","drucken")</f>
        <v>drucken</v>
      </c>
    </row>
    <row r="50" spans="6:15" ht="12.75">
      <c r="F50" s="31">
        <f>IF(AND(EOMONTH(F49,1)&lt;=$D$6,F49&lt;&gt;""),EOMONTH(F49,1),"")</f>
        <v>40663</v>
      </c>
      <c r="G50" s="32">
        <f>IF(F50="","",G49-1)</f>
        <v>69</v>
      </c>
      <c r="H50" s="33">
        <v>0.0448</v>
      </c>
      <c r="I50" s="30">
        <f>IF(H50="","",K50-K49-J50)</f>
        <v>13.290000000000042</v>
      </c>
      <c r="J50" s="34">
        <f>IF(H50="","",ROUND(K49*((1+H50)^(1/12)-1),2))</f>
        <v>2.04</v>
      </c>
      <c r="K50" s="27">
        <f>IF(H50="","",ROUND(FV(H50,$D$5+(1-G50)/12,-PMT(H50,$D$5,0,-$D$7,0),0,0),2))</f>
        <v>571.71</v>
      </c>
      <c r="L50" s="27"/>
      <c r="M50" s="28" t="s">
        <v>55</v>
      </c>
      <c r="O50" t="str">
        <f>IF(F50="","ausblenden","drucken")</f>
        <v>drucken</v>
      </c>
    </row>
    <row r="51" spans="6:15" ht="12.75">
      <c r="F51" s="31">
        <f>IF(AND(EOMONTH(F50,1)&lt;=$D$6,F50&lt;&gt;""),EOMONTH(F50,1),"")</f>
        <v>40694</v>
      </c>
      <c r="G51" s="32">
        <f>IF(F51="","",G50-1)</f>
        <v>68</v>
      </c>
      <c r="H51" s="33">
        <v>0.0448</v>
      </c>
      <c r="I51" s="30">
        <f>IF(H51="","",K51-K50-J51)</f>
        <v>13.299999999999986</v>
      </c>
      <c r="J51" s="34">
        <f>IF(H51="","",ROUND(K50*((1+H51)^(1/12)-1),2))</f>
        <v>2.09</v>
      </c>
      <c r="K51" s="27">
        <f>IF(H51="","",ROUND(FV(H51,$D$5+(1-G51)/12,-PMT(H51,$D$5,0,-$D$7,0),0,0),2))</f>
        <v>587.1</v>
      </c>
      <c r="L51" s="27"/>
      <c r="M51" s="28" t="s">
        <v>56</v>
      </c>
      <c r="O51" t="str">
        <f>IF(F51="","ausblenden","drucken")</f>
        <v>drucken</v>
      </c>
    </row>
    <row r="52" spans="6:15" ht="12.75">
      <c r="F52" s="31">
        <f>IF(AND(EOMONTH(F51,1)&lt;=$D$6,F51&lt;&gt;""),EOMONTH(F51,1),"")</f>
        <v>40724</v>
      </c>
      <c r="G52" s="32">
        <f>IF(F52="","",G51-1)</f>
        <v>67</v>
      </c>
      <c r="H52" s="33">
        <v>0.0448</v>
      </c>
      <c r="I52" s="30">
        <f>IF(H52="","",K52-K51-J52)</f>
        <v>13.299999999999931</v>
      </c>
      <c r="J52" s="34">
        <f>IF(H52="","",ROUND(K51*((1+H52)^(1/12)-1),2))</f>
        <v>2.15</v>
      </c>
      <c r="K52" s="27">
        <f>IF(H52="","",ROUND(FV(H52,$D$5+(1-G52)/12,-PMT(H52,$D$5,0,-$D$7,0),0,0),2))</f>
        <v>602.55</v>
      </c>
      <c r="L52" s="27"/>
      <c r="M52" s="28" t="s">
        <v>57</v>
      </c>
      <c r="O52" t="str">
        <f>IF(F52="","ausblenden","drucken")</f>
        <v>drucken</v>
      </c>
    </row>
    <row r="53" spans="6:15" ht="12.75">
      <c r="F53" s="31">
        <f>IF(AND(EOMONTH(F52,1)&lt;=$D$6,F52&lt;&gt;""),EOMONTH(F52,1),"")</f>
        <v>40755</v>
      </c>
      <c r="G53" s="32">
        <f>IF(F53="","",G52-1)</f>
        <v>66</v>
      </c>
      <c r="H53" s="33">
        <v>0.044700000000000004</v>
      </c>
      <c r="I53" s="30">
        <f>IF(H53="","",K53-K52-J53)</f>
        <v>13.480000000000064</v>
      </c>
      <c r="J53" s="34">
        <f>IF(H53="","",ROUND(K52*((1+H53)^(1/12)-1),2))</f>
        <v>2.2</v>
      </c>
      <c r="K53" s="27">
        <f>IF(H53="","",ROUND(FV(H53,$D$5+(1-G53)/12,-PMT(H53,$D$5,0,-$D$7,0),0,0),2))</f>
        <v>618.23</v>
      </c>
      <c r="L53" s="27"/>
      <c r="M53" s="28" t="s">
        <v>58</v>
      </c>
      <c r="O53" t="str">
        <f>IF(F53="","ausblenden","drucken")</f>
        <v>drucken</v>
      </c>
    </row>
    <row r="54" spans="6:15" ht="12.75">
      <c r="F54" s="31">
        <f>IF(AND(EOMONTH(F53,1)&lt;=$D$6,F53&lt;&gt;""),EOMONTH(F53,1),"")</f>
        <v>40786</v>
      </c>
      <c r="G54" s="32">
        <f>IF(F54="","",G53-1)</f>
        <v>65</v>
      </c>
      <c r="H54" s="33">
        <v>0.0448</v>
      </c>
      <c r="I54" s="30">
        <f>IF(H54="","",K54-K53-J54)</f>
        <v>13.119999999999996</v>
      </c>
      <c r="J54" s="34">
        <f>IF(H54="","",ROUND(K53*((1+H54)^(1/12)-1),2))</f>
        <v>2.26</v>
      </c>
      <c r="K54" s="27">
        <f>IF(H54="","",ROUND(FV(H54,$D$5+(1-G54)/12,-PMT(H54,$D$5,0,-$D$7,0),0,0),2))</f>
        <v>633.61</v>
      </c>
      <c r="L54" s="27"/>
      <c r="M54" s="28" t="s">
        <v>59</v>
      </c>
      <c r="O54" t="str">
        <f>IF(F54="","ausblenden","drucken")</f>
        <v>drucken</v>
      </c>
    </row>
    <row r="55" spans="6:15" ht="12.75">
      <c r="F55" s="31">
        <f>IF(AND(EOMONTH(F54,1)&lt;=$D$6,F54&lt;&gt;""),EOMONTH(F54,1),"")</f>
        <v>40816</v>
      </c>
      <c r="G55" s="32">
        <f>IF(F55="","",G54-1)</f>
        <v>64</v>
      </c>
      <c r="H55" s="33">
        <v>0.0448</v>
      </c>
      <c r="I55" s="30">
        <f>IF(H55="","",K55-K54-J55)</f>
        <v>13.300000000000004</v>
      </c>
      <c r="J55" s="34">
        <f>IF(H55="","",ROUND(K54*((1+H55)^(1/12)-1),2))</f>
        <v>2.32</v>
      </c>
      <c r="K55" s="27">
        <f>IF(H55="","",ROUND(FV(H55,$D$5+(1-G55)/12,-PMT(H55,$D$5,0,-$D$7,0),0,0),2))</f>
        <v>649.23</v>
      </c>
      <c r="L55" s="27"/>
      <c r="M55" s="28" t="s">
        <v>60</v>
      </c>
      <c r="O55" t="str">
        <f>IF(F55="","ausblenden","drucken")</f>
        <v>drucken</v>
      </c>
    </row>
    <row r="56" spans="6:15" ht="12.75">
      <c r="F56" s="31">
        <f>IF(AND(EOMONTH(F55,1)&lt;=$D$6,F55&lt;&gt;""),EOMONTH(F55,1),"")</f>
        <v>40847</v>
      </c>
      <c r="G56" s="32">
        <f>IF(F56="","",G55-1)</f>
        <v>63</v>
      </c>
      <c r="H56" s="33">
        <v>0.0448</v>
      </c>
      <c r="I56" s="30">
        <f>IF(H56="","",K56-K55-J56)</f>
        <v>13.28999999999996</v>
      </c>
      <c r="J56" s="34">
        <f>IF(H56="","",ROUND(K55*((1+H56)^(1/12)-1),2))</f>
        <v>2.38</v>
      </c>
      <c r="K56" s="27">
        <f>IF(H56="","",ROUND(FV(H56,$D$5+(1-G56)/12,-PMT(H56,$D$5,0,-$D$7,0),0,0),2))</f>
        <v>664.9</v>
      </c>
      <c r="L56" s="27"/>
      <c r="M56" s="28" t="s">
        <v>61</v>
      </c>
      <c r="O56" t="str">
        <f>IF(F56="","ausblenden","drucken")</f>
        <v>drucken</v>
      </c>
    </row>
    <row r="57" spans="6:15" ht="12.75">
      <c r="F57" s="31">
        <f>IF(AND(EOMONTH(F56,1)&lt;=$D$6,F56&lt;&gt;""),EOMONTH(F56,1),"")</f>
        <v>40877</v>
      </c>
      <c r="G57" s="32">
        <f>IF(F57="","",G56-1)</f>
        <v>62</v>
      </c>
      <c r="H57" s="33">
        <v>0.0449</v>
      </c>
      <c r="I57" s="30">
        <f>IF(H57="","",K57-K56-J57)</f>
        <v>13.110000000000069</v>
      </c>
      <c r="J57" s="34">
        <f>IF(H57="","",ROUND(K56*((1+H57)^(1/12)-1),2))</f>
        <v>2.44</v>
      </c>
      <c r="K57" s="27">
        <f>IF(H57="","",ROUND(FV(H57,$D$5+(1-G57)/12,-PMT(H57,$D$5,0,-$D$7,0),0,0),2))</f>
        <v>680.45</v>
      </c>
      <c r="L57" s="27"/>
      <c r="M57" s="28" t="s">
        <v>62</v>
      </c>
      <c r="O57" t="str">
        <f>IF(F57="","ausblenden","drucken")</f>
        <v>drucken</v>
      </c>
    </row>
    <row r="58" spans="6:15" ht="12.75">
      <c r="F58" s="31">
        <f>IF(AND(EOMONTH(F57,1)&lt;=$D$6,F57&lt;&gt;""),EOMONTH(F57,1),"")</f>
        <v>40908</v>
      </c>
      <c r="G58" s="32">
        <f>IF(F58="","",G57-1)</f>
        <v>61</v>
      </c>
      <c r="H58" s="33">
        <v>0.0449</v>
      </c>
      <c r="I58" s="30">
        <f>IF(H58="","",K58-K57-J58)</f>
        <v>13.289999999999964</v>
      </c>
      <c r="J58" s="34">
        <f>IF(H58="","",ROUND(K57*((1+H58)^(1/12)-1),2))</f>
        <v>2.5</v>
      </c>
      <c r="K58" s="27">
        <f>IF(H58="","",ROUND(FV(H58,$D$5+(1-G58)/12,-PMT(H58,$D$5,0,-$D$7,0),0,0),2))</f>
        <v>696.24</v>
      </c>
      <c r="L58" s="27"/>
      <c r="M58" s="28" t="s">
        <v>63</v>
      </c>
      <c r="O58" t="str">
        <f>IF(F58="","ausblenden","drucken")</f>
        <v>drucken</v>
      </c>
    </row>
    <row r="59" spans="6:15" ht="12.75">
      <c r="F59" s="31">
        <f>IF(AND(EOMONTH(F58,1)&lt;=$D$6,F58&lt;&gt;""),EOMONTH(F58,1),"")</f>
        <v>40939</v>
      </c>
      <c r="G59" s="32">
        <f>IF(F59="","",G58-1)</f>
        <v>60</v>
      </c>
      <c r="H59" s="33">
        <v>0.0436</v>
      </c>
      <c r="I59" s="30">
        <f>IF(H59="","",K59-K58-J59)</f>
        <v>15.750000000000018</v>
      </c>
      <c r="J59" s="34">
        <f>IF(H59="","",ROUND(K58*((1+H59)^(1/12)-1),2))</f>
        <v>2.48</v>
      </c>
      <c r="K59" s="27">
        <f>IF(H59="","",ROUND(FV(H59,$D$5+(1-G59)/12,-PMT(H59,$D$5,0,-$D$7,0),0,0),2))</f>
        <v>714.47</v>
      </c>
      <c r="L59" s="27"/>
      <c r="M59" s="28" t="s">
        <v>64</v>
      </c>
      <c r="O59" t="str">
        <f>IF(F59="","ausblenden","drucken")</f>
        <v>drucken</v>
      </c>
    </row>
    <row r="60" spans="6:15" ht="12.75">
      <c r="F60" s="31">
        <f>IF(AND(EOMONTH(F59,1)&lt;=$D$6,F59&lt;&gt;""),EOMONTH(F59,1),"")</f>
        <v>40968</v>
      </c>
      <c r="G60" s="32">
        <f>IF(F60="","",G59-1)</f>
        <v>59</v>
      </c>
      <c r="H60" s="33">
        <v>0.0436</v>
      </c>
      <c r="I60" s="30">
        <f>IF(H60="","",K60-K59-J60)</f>
        <v>13.369999999999958</v>
      </c>
      <c r="J60" s="34">
        <f>IF(H60="","",ROUND(K59*((1+H60)^(1/12)-1),2))</f>
        <v>2.55</v>
      </c>
      <c r="K60" s="27">
        <f>IF(H60="","",ROUND(FV(H60,$D$5+(1-G60)/12,-PMT(H60,$D$5,0,-$D$7,0),0,0),2))</f>
        <v>730.39</v>
      </c>
      <c r="L60" s="27"/>
      <c r="M60" s="28" t="s">
        <v>65</v>
      </c>
      <c r="O60" t="str">
        <f>IF(F60="","ausblenden","drucken")</f>
        <v>drucken</v>
      </c>
    </row>
    <row r="61" spans="6:15" ht="12.75">
      <c r="F61" s="31">
        <f>IF(AND(EOMONTH(F60,1)&lt;=$D$6,F60&lt;&gt;""),EOMONTH(F60,1),"")</f>
        <v>40999</v>
      </c>
      <c r="G61" s="32">
        <f>IF(F61="","",G60-1)</f>
        <v>58</v>
      </c>
      <c r="H61" s="33">
        <v>0.043500000000000004</v>
      </c>
      <c r="I61" s="30">
        <f>IF(H61="","",K61-K60-J61)</f>
        <v>13.559999999999969</v>
      </c>
      <c r="J61" s="34">
        <f>IF(H61="","",ROUND(K60*((1+H61)^(1/12)-1),2))</f>
        <v>2.6</v>
      </c>
      <c r="K61" s="27">
        <f>IF(H61="","",ROUND(FV(H61,$D$5+(1-G61)/12,-PMT(H61,$D$5,0,-$D$7,0),0,0),2))</f>
        <v>746.55</v>
      </c>
      <c r="L61" s="27"/>
      <c r="M61" s="28" t="s">
        <v>66</v>
      </c>
      <c r="O61" t="str">
        <f>IF(F61="","ausblenden","drucken")</f>
        <v>drucken</v>
      </c>
    </row>
    <row r="62" spans="6:15" ht="12.75">
      <c r="F62" s="31">
        <f>IF(AND(EOMONTH(F61,1)&lt;=$D$6,F61&lt;&gt;""),EOMONTH(F61,1),"")</f>
        <v>41029</v>
      </c>
      <c r="G62" s="32">
        <f>IF(F62="","",G61-1)</f>
        <v>57</v>
      </c>
      <c r="H62" s="33">
        <v>0.0434</v>
      </c>
      <c r="I62" s="30">
        <f>IF(H62="","",K62-K61-J62)</f>
        <v>13.570000000000027</v>
      </c>
      <c r="J62" s="34">
        <f>IF(H62="","",ROUND(K61*((1+H62)^(1/12)-1),2))</f>
        <v>2.65</v>
      </c>
      <c r="K62" s="27">
        <f>IF(H62="","",ROUND(FV(H62,$D$5+(1-G62)/12,-PMT(H62,$D$5,0,-$D$7,0),0,0),2))</f>
        <v>762.77</v>
      </c>
      <c r="L62" s="27"/>
      <c r="M62" s="28" t="s">
        <v>67</v>
      </c>
      <c r="O62" t="str">
        <f>IF(F62="","ausblenden","drucken")</f>
        <v>drucken</v>
      </c>
    </row>
    <row r="63" spans="6:15" ht="12.75">
      <c r="F63" s="31">
        <f>IF(AND(EOMONTH(F62,1)&lt;=$D$6,F62&lt;&gt;""),EOMONTH(F62,1),"")</f>
        <v>41060</v>
      </c>
      <c r="G63" s="32">
        <f>IF(F63="","",G62-1)</f>
        <v>56</v>
      </c>
      <c r="H63" s="33">
        <v>0.043300000000000005</v>
      </c>
      <c r="I63" s="30">
        <f>IF(H63="","",K63-K62-J63)</f>
        <v>13.569999999999983</v>
      </c>
      <c r="J63" s="34">
        <f>IF(H63="","",ROUND(K62*((1+H63)^(1/12)-1),2))</f>
        <v>2.7</v>
      </c>
      <c r="K63" s="27">
        <f>IF(H63="","",ROUND(FV(H63,$D$5+(1-G63)/12,-PMT(H63,$D$5,0,-$D$7,0),0,0),2))</f>
        <v>779.04</v>
      </c>
      <c r="L63" s="27"/>
      <c r="M63" s="28" t="s">
        <v>68</v>
      </c>
      <c r="O63" t="str">
        <f>IF(F63="","ausblenden","drucken")</f>
        <v>drucken</v>
      </c>
    </row>
    <row r="64" spans="6:15" ht="12.75">
      <c r="F64" s="31">
        <f>IF(AND(EOMONTH(F63,1)&lt;=$D$6,F63&lt;&gt;""),EOMONTH(F63,1),"")</f>
        <v>41090</v>
      </c>
      <c r="G64" s="32">
        <f>IF(F64="","",G63-1)</f>
        <v>55</v>
      </c>
      <c r="H64" s="33">
        <v>0.0432</v>
      </c>
      <c r="I64" s="30">
        <f>IF(H64="","",K64-K63-J64)</f>
        <v>13.590000000000032</v>
      </c>
      <c r="J64" s="34">
        <f>IF(H64="","",ROUND(K63*((1+H64)^(1/12)-1),2))</f>
        <v>2.75</v>
      </c>
      <c r="K64" s="27">
        <f>IF(H64="","",ROUND(FV(H64,$D$5+(1-G64)/12,-PMT(H64,$D$5,0,-$D$7,0),0,0),2))</f>
        <v>795.38</v>
      </c>
      <c r="L64" s="27"/>
      <c r="M64" s="28" t="s">
        <v>69</v>
      </c>
      <c r="O64" t="str">
        <f>IF(F64="","ausblenden","drucken")</f>
        <v>drucken</v>
      </c>
    </row>
    <row r="65" spans="6:15" ht="12.75">
      <c r="F65" s="31">
        <f>IF(AND(EOMONTH(F64,1)&lt;=$D$6,F64&lt;&gt;""),EOMONTH(F64,1),"")</f>
        <v>41121</v>
      </c>
      <c r="G65" s="32">
        <f>IF(F65="","",G64-1)</f>
        <v>54</v>
      </c>
      <c r="H65" s="33">
        <v>0.0431</v>
      </c>
      <c r="I65" s="30">
        <f>IF(H65="","",K65-K64-J65)</f>
        <v>13.589999999999986</v>
      </c>
      <c r="J65" s="34">
        <f>IF(H65="","",ROUND(K64*((1+H65)^(1/12)-1),2))</f>
        <v>2.8</v>
      </c>
      <c r="K65" s="27">
        <f>IF(H65="","",ROUND(FV(H65,$D$5+(1-G65)/12,-PMT(H65,$D$5,0,-$D$7,0),0,0),2))</f>
        <v>811.77</v>
      </c>
      <c r="L65" s="27"/>
      <c r="M65" s="28" t="s">
        <v>70</v>
      </c>
      <c r="O65" t="str">
        <f>IF(F65="","ausblenden","drucken")</f>
        <v>drucken</v>
      </c>
    </row>
    <row r="66" spans="6:15" ht="12.75">
      <c r="F66" s="31">
        <f>IF(AND(EOMONTH(F65,1)&lt;=$D$6,F65&lt;&gt;""),EOMONTH(F65,1),"")</f>
        <v>41152</v>
      </c>
      <c r="G66" s="32">
        <f>IF(F66="","",G65-1)</f>
        <v>53</v>
      </c>
      <c r="H66" s="33">
        <v>0.043000000000000003</v>
      </c>
      <c r="I66" s="30">
        <f>IF(H66="","",K66-K65-J66)</f>
        <v>13.600000000000046</v>
      </c>
      <c r="J66" s="34">
        <f>IF(H66="","",ROUND(K65*((1+H66)^(1/12)-1),2))</f>
        <v>2.85</v>
      </c>
      <c r="K66" s="27">
        <f>IF(H66="","",ROUND(FV(H66,$D$5+(1-G66)/12,-PMT(H66,$D$5,0,-$D$7,0),0,0),2))</f>
        <v>828.22</v>
      </c>
      <c r="L66" s="27"/>
      <c r="M66" s="28" t="s">
        <v>71</v>
      </c>
      <c r="O66" t="str">
        <f>IF(F66="","ausblenden","drucken")</f>
        <v>drucken</v>
      </c>
    </row>
    <row r="67" spans="6:15" ht="12.75">
      <c r="F67" s="31">
        <f>IF(AND(EOMONTH(F66,1)&lt;=$D$6,F66&lt;&gt;""),EOMONTH(F66,1),"")</f>
        <v>41182</v>
      </c>
      <c r="G67" s="32">
        <f>IF(F67="","",G66-1)</f>
        <v>52</v>
      </c>
      <c r="H67" s="33">
        <v>0.042800000000000005</v>
      </c>
      <c r="I67" s="30">
        <f>IF(H67="","",K67-K66-J67)</f>
        <v>13.78999999999994</v>
      </c>
      <c r="J67" s="34">
        <f>IF(H67="","",ROUND(K66*((1+H67)^(1/12)-1),2))</f>
        <v>2.9</v>
      </c>
      <c r="K67" s="27">
        <f>IF(H67="","",ROUND(FV(H67,$D$5+(1-G67)/12,-PMT(H67,$D$5,0,-$D$7,0),0,0),2))</f>
        <v>844.91</v>
      </c>
      <c r="L67" s="27"/>
      <c r="M67" s="28" t="s">
        <v>72</v>
      </c>
      <c r="O67" t="str">
        <f>IF(F67="","ausblenden","drucken")</f>
        <v>drucken</v>
      </c>
    </row>
    <row r="68" spans="6:15" ht="12.75">
      <c r="F68" s="31">
        <f>IF(AND(EOMONTH(F67,1)&lt;=$D$6,F67&lt;&gt;""),EOMONTH(F67,1),"")</f>
        <v>41213</v>
      </c>
      <c r="G68" s="32">
        <f>IF(F68="","",G67-1)</f>
        <v>51</v>
      </c>
      <c r="H68" s="33">
        <v>0.0426</v>
      </c>
      <c r="I68" s="30">
        <f>IF(H68="","",K68-K67-J68)</f>
        <v>13.819999999999991</v>
      </c>
      <c r="J68" s="34">
        <f>IF(H68="","",ROUND(K67*((1+H68)^(1/12)-1),2))</f>
        <v>2.94</v>
      </c>
      <c r="K68" s="27">
        <f>IF(H68="","",ROUND(FV(H68,$D$5+(1-G68)/12,-PMT(H68,$D$5,0,-$D$7,0),0,0),2))</f>
        <v>861.67</v>
      </c>
      <c r="L68" s="27"/>
      <c r="M68" s="28" t="s">
        <v>73</v>
      </c>
      <c r="O68" t="str">
        <f>IF(F68="","ausblenden","drucken")</f>
        <v>drucken</v>
      </c>
    </row>
    <row r="69" spans="6:15" ht="12.75">
      <c r="F69" s="31">
        <f>IF(AND(EOMONTH(F68,1)&lt;=$D$6,F68&lt;&gt;""),EOMONTH(F68,1),"")</f>
        <v>41243</v>
      </c>
      <c r="G69" s="32">
        <f>IF(F69="","",G68-1)</f>
        <v>50</v>
      </c>
      <c r="H69" s="33">
        <v>0.0424</v>
      </c>
      <c r="I69" s="30">
        <f>IF(H69="","",K69-K68-J69)</f>
        <v>13.820000000000059</v>
      </c>
      <c r="J69" s="34">
        <f>IF(H69="","",ROUND(K68*((1+H69)^(1/12)-1),2))</f>
        <v>2.99</v>
      </c>
      <c r="K69" s="27">
        <f>IF(H69="","",ROUND(FV(H69,$D$5+(1-G69)/12,-PMT(H69,$D$5,0,-$D$7,0),0,0),2))</f>
        <v>878.48</v>
      </c>
      <c r="L69" s="27"/>
      <c r="M69" s="28" t="s">
        <v>74</v>
      </c>
      <c r="O69" t="str">
        <f>IF(F69="","ausblenden","drucken")</f>
        <v>drucken</v>
      </c>
    </row>
    <row r="70" spans="6:15" ht="12.75">
      <c r="F70" s="31">
        <f>IF(AND(EOMONTH(F69,1)&lt;=$D$6,F69&lt;&gt;""),EOMONTH(F69,1),"")</f>
        <v>41274</v>
      </c>
      <c r="G70" s="32">
        <f>IF(F70="","",G69-1)</f>
        <v>49</v>
      </c>
      <c r="H70" s="33">
        <v>0.0422</v>
      </c>
      <c r="I70" s="30">
        <f>IF(H70="","",K70-K69-J70)</f>
        <v>13.830000000000014</v>
      </c>
      <c r="J70" s="34">
        <f>IF(H70="","",ROUND(K69*((1+H70)^(1/12)-1),2))</f>
        <v>3.03</v>
      </c>
      <c r="K70" s="27">
        <f>IF(H70="","",ROUND(FV(H70,$D$5+(1-G70)/12,-PMT(H70,$D$5,0,-$D$7,0),0,0),2))</f>
        <v>895.34</v>
      </c>
      <c r="L70" s="27"/>
      <c r="M70" s="28" t="s">
        <v>75</v>
      </c>
      <c r="O70" t="str">
        <f>IF(F70="","ausblenden","drucken")</f>
        <v>drucken</v>
      </c>
    </row>
    <row r="71" spans="6:15" ht="12.75">
      <c r="F71" s="31">
        <f>IF(AND(EOMONTH(F70,1)&lt;=$D$6,F70&lt;&gt;""),EOMONTH(F70,1),"")</f>
        <v>41305</v>
      </c>
      <c r="G71" s="32">
        <f>IF(F71="","",G70-1)</f>
        <v>48</v>
      </c>
      <c r="H71" s="33">
        <v>0.040600000000000004</v>
      </c>
      <c r="I71" s="30">
        <f>IF(H71="","",K71-K70-J71)</f>
        <v>16.589999999999947</v>
      </c>
      <c r="J71" s="34">
        <f>IF(H71="","",ROUND(K70*((1+H71)^(1/12)-1),2))</f>
        <v>2.97</v>
      </c>
      <c r="K71" s="27">
        <f>IF(H71="","",ROUND(FV(H71,$D$5+(1-G71)/12,-PMT(H71,$D$5,0,-$D$7,0),0,0),2))</f>
        <v>914.9</v>
      </c>
      <c r="L71" s="27"/>
      <c r="M71" s="28" t="s">
        <v>76</v>
      </c>
      <c r="O71" t="str">
        <f>IF(F71="","ausblenden","drucken")</f>
        <v>drucken</v>
      </c>
    </row>
    <row r="72" spans="6:15" ht="12.75">
      <c r="F72" s="31">
        <f>IF(AND(EOMONTH(F71,1)&lt;=$D$6,F71&lt;&gt;""),EOMONTH(F71,1),"")</f>
        <v>41333</v>
      </c>
      <c r="G72" s="32">
        <f>IF(F72="","",G71-1)</f>
        <v>47</v>
      </c>
      <c r="H72" s="33">
        <v>0.040400000000000005</v>
      </c>
      <c r="I72" s="30">
        <f>IF(H72="","",K72-K71-J72)</f>
        <v>13.950000000000028</v>
      </c>
      <c r="J72" s="34">
        <f>IF(H72="","",ROUND(K71*((1+H72)^(1/12)-1),2))</f>
        <v>3.02</v>
      </c>
      <c r="K72" s="27">
        <f>IF(H72="","",ROUND(FV(H72,$D$5+(1-G72)/12,-PMT(H72,$D$5,0,-$D$7,0),0,0),2))</f>
        <v>931.87</v>
      </c>
      <c r="L72" s="27"/>
      <c r="M72" s="28" t="s">
        <v>77</v>
      </c>
      <c r="O72" t="str">
        <f>IF(F72="","ausblenden","drucken")</f>
        <v>drucken</v>
      </c>
    </row>
    <row r="73" spans="6:15" ht="12.75">
      <c r="F73" s="31">
        <f>IF(AND(EOMONTH(F72,1)&lt;=$D$6,F72&lt;&gt;""),EOMONTH(F72,1),"")</f>
        <v>41364</v>
      </c>
      <c r="G73" s="32">
        <f>IF(F73="","",G72-1)</f>
        <v>46</v>
      </c>
      <c r="H73" s="33">
        <v>0.040100000000000004</v>
      </c>
      <c r="I73" s="30">
        <f>IF(H73="","",K73-K72-J73)</f>
        <v>14.150000000000036</v>
      </c>
      <c r="J73" s="34">
        <f>IF(H73="","",ROUND(K72*((1+H73)^(1/12)-1),2))</f>
        <v>3.06</v>
      </c>
      <c r="K73" s="27">
        <f>IF(H73="","",ROUND(FV(H73,$D$5+(1-G73)/12,-PMT(H73,$D$5,0,-$D$7,0),0,0),2))</f>
        <v>949.08</v>
      </c>
      <c r="L73" s="27"/>
      <c r="M73" s="28" t="s">
        <v>78</v>
      </c>
      <c r="O73" t="str">
        <f>IF(F73="","ausblenden","drucken")</f>
        <v>drucken</v>
      </c>
    </row>
    <row r="74" spans="6:15" ht="12.75">
      <c r="F74" s="31">
        <f>IF(AND(EOMONTH(F73,1)&lt;=$D$6,F73&lt;&gt;""),EOMONTH(F73,1),"")</f>
        <v>41394</v>
      </c>
      <c r="G74" s="32">
        <f>IF(F74="","",G73-1)</f>
        <v>45</v>
      </c>
      <c r="H74" s="33">
        <v>0.0398</v>
      </c>
      <c r="I74" s="30">
        <f>IF(H74="","",K74-K73-J74)</f>
        <v>14.169999999999991</v>
      </c>
      <c r="J74" s="34">
        <f>IF(H74="","",ROUND(K73*((1+H74)^(1/12)-1),2))</f>
        <v>3.09</v>
      </c>
      <c r="K74" s="27">
        <f>IF(H74="","",ROUND(FV(H74,$D$5+(1-G74)/12,-PMT(H74,$D$5,0,-$D$7,0),0,0),2))</f>
        <v>966.34</v>
      </c>
      <c r="L74" s="27"/>
      <c r="M74" s="28" t="s">
        <v>79</v>
      </c>
      <c r="O74" t="str">
        <f>IF(F74="","ausblenden","drucken")</f>
        <v>drucken</v>
      </c>
    </row>
    <row r="75" spans="6:15" ht="12.75">
      <c r="F75" s="31">
        <f>IF(AND(EOMONTH(F74,1)&lt;=$D$6,F74&lt;&gt;""),EOMONTH(F74,1),"")</f>
        <v>41425</v>
      </c>
      <c r="G75" s="32">
        <f>IF(F75="","",G74-1)</f>
        <v>44</v>
      </c>
      <c r="H75" s="33">
        <v>0.0395</v>
      </c>
      <c r="I75" s="30">
        <f>IF(H75="","",K75-K74-J75)</f>
        <v>14.179999999999954</v>
      </c>
      <c r="J75" s="34">
        <f>IF(H75="","",ROUND(K74*((1+H75)^(1/12)-1),2))</f>
        <v>3.12</v>
      </c>
      <c r="K75" s="27">
        <f>IF(H75="","",ROUND(FV(H75,$D$5+(1-G75)/12,-PMT(H75,$D$5,0,-$D$7,0),0,0),2))</f>
        <v>983.64</v>
      </c>
      <c r="L75" s="27"/>
      <c r="M75" s="28" t="s">
        <v>80</v>
      </c>
      <c r="O75" t="str">
        <f>IF(F75="","ausblenden","drucken")</f>
        <v>drucken</v>
      </c>
    </row>
    <row r="76" spans="6:15" ht="12.75">
      <c r="F76" s="31">
        <f>IF(AND(EOMONTH(F75,1)&lt;=$D$6,F75&lt;&gt;""),EOMONTH(F75,1),"")</f>
        <v>41455</v>
      </c>
      <c r="G76" s="32">
        <f>IF(F76="","",G75-1)</f>
        <v>43</v>
      </c>
      <c r="H76" s="33">
        <v>0.0392</v>
      </c>
      <c r="I76" s="30">
        <f>IF(H76="","",K76-K75-J76)</f>
        <v>14.200000000000014</v>
      </c>
      <c r="J76" s="34">
        <f>IF(H76="","",ROUND(K75*((1+H76)^(1/12)-1),2))</f>
        <v>3.16</v>
      </c>
      <c r="K76" s="27">
        <f>IF(H76="","",ROUND(FV(H76,$D$5+(1-G76)/12,-PMT(H76,$D$5,0,-$D$7,0),0,0),2))</f>
        <v>1001</v>
      </c>
      <c r="L76" s="27"/>
      <c r="M76" s="28" t="s">
        <v>81</v>
      </c>
      <c r="O76" t="str">
        <f>IF(F76="","ausblenden","drucken")</f>
        <v>drucken</v>
      </c>
    </row>
    <row r="77" spans="6:15" ht="12.75">
      <c r="F77" s="31">
        <f>IF(AND(EOMONTH(F76,1)&lt;=$D$6,F76&lt;&gt;""),EOMONTH(F76,1),"")</f>
        <v>41486</v>
      </c>
      <c r="G77" s="32">
        <f>IF(F77="","",G76-1)</f>
        <v>42</v>
      </c>
      <c r="H77" s="33">
        <v>0.038900000000000004</v>
      </c>
      <c r="I77" s="30">
        <f>IF(H77="","",K77-K76-J77)</f>
        <v>14.209999999999978</v>
      </c>
      <c r="J77" s="34">
        <f>IF(H77="","",ROUND(K76*((1+H77)^(1/12)-1),2))</f>
        <v>3.19</v>
      </c>
      <c r="K77" s="27">
        <f>IF(H77="","",ROUND(FV(H77,$D$5+(1-G77)/12,-PMT(H77,$D$5,0,-$D$7,0),0,0),2))</f>
        <v>1018.4</v>
      </c>
      <c r="L77" s="27"/>
      <c r="M77" s="28" t="s">
        <v>82</v>
      </c>
      <c r="O77" t="str">
        <f>IF(F77="","ausblenden","drucken")</f>
        <v>drucken</v>
      </c>
    </row>
    <row r="78" spans="6:15" ht="12.75">
      <c r="F78" s="31">
        <f>IF(AND(EOMONTH(F77,1)&lt;=$D$6,F77&lt;&gt;""),EOMONTH(F77,1),"")</f>
        <v>41517</v>
      </c>
      <c r="G78" s="32">
        <f>IF(F78="","",G77-1)</f>
        <v>41</v>
      </c>
      <c r="H78" s="33">
        <v>0.038700000000000005</v>
      </c>
      <c r="I78" s="30">
        <f>IF(H78="","",K78-K77-J78)</f>
        <v>14.040000000000095</v>
      </c>
      <c r="J78" s="34">
        <f>IF(H78="","",ROUND(K77*((1+H78)^(1/12)-1),2))</f>
        <v>3.23</v>
      </c>
      <c r="K78" s="27">
        <f>IF(H78="","",ROUND(FV(H78,$D$5+(1-G78)/12,-PMT(H78,$D$5,0,-$D$7,0),0,0),2))</f>
        <v>1035.67</v>
      </c>
      <c r="L78" s="27"/>
      <c r="M78" s="28" t="s">
        <v>83</v>
      </c>
      <c r="O78" t="str">
        <f>IF(F78="","ausblenden","drucken")</f>
        <v>drucken</v>
      </c>
    </row>
    <row r="79" spans="6:15" ht="12.75">
      <c r="F79" s="31">
        <f>IF(AND(EOMONTH(F78,1)&lt;=$D$6,F78&lt;&gt;""),EOMONTH(F78,1),"")</f>
        <v>41547</v>
      </c>
      <c r="G79" s="32">
        <f>IF(F79="","",G78-1)</f>
        <v>40</v>
      </c>
      <c r="H79" s="33">
        <v>0.038400000000000004</v>
      </c>
      <c r="I79" s="30">
        <f>IF(H79="","",K79-K78-J79)</f>
        <v>14.23000000000001</v>
      </c>
      <c r="J79" s="34">
        <f>IF(H79="","",ROUND(K78*((1+H79)^(1/12)-1),2))</f>
        <v>3.26</v>
      </c>
      <c r="K79" s="27">
        <f>IF(H79="","",ROUND(FV(H79,$D$5+(1-G79)/12,-PMT(H79,$D$5,0,-$D$7,0),0,0),2))</f>
        <v>1053.16</v>
      </c>
      <c r="L79" s="27"/>
      <c r="M79" s="28" t="s">
        <v>84</v>
      </c>
      <c r="O79" t="str">
        <f>IF(F79="","ausblenden","drucken")</f>
        <v>drucken</v>
      </c>
    </row>
    <row r="80" spans="6:15" ht="12.75">
      <c r="F80" s="31">
        <f>IF(AND(EOMONTH(F79,1)&lt;=$D$6,F79&lt;&gt;""),EOMONTH(F79,1),"")</f>
        <v>41578</v>
      </c>
      <c r="G80" s="32">
        <f>IF(F80="","",G79-1)</f>
        <v>39</v>
      </c>
      <c r="H80" s="33">
        <v>0.038200000000000005</v>
      </c>
      <c r="I80" s="30">
        <f>IF(H80="","",K80-K79-J80)</f>
        <v>14.0599999999999</v>
      </c>
      <c r="J80" s="34">
        <f>IF(H80="","",ROUND(K79*((1+H80)^(1/12)-1),2))</f>
        <v>3.3</v>
      </c>
      <c r="K80" s="27">
        <f>IF(H80="","",ROUND(FV(H80,$D$5+(1-G80)/12,-PMT(H80,$D$5,0,-$D$7,0),0,0),2))</f>
        <v>1070.52</v>
      </c>
      <c r="L80" s="27"/>
      <c r="M80" s="28" t="s">
        <v>85</v>
      </c>
      <c r="O80" t="str">
        <f>IF(F80="","ausblenden","drucken")</f>
        <v>drucken</v>
      </c>
    </row>
    <row r="81" spans="6:15" ht="12.75">
      <c r="F81" s="31">
        <f>IF(AND(EOMONTH(F80,1)&lt;=$D$6,F80&lt;&gt;""),EOMONTH(F80,1),"")</f>
        <v>41608</v>
      </c>
      <c r="G81" s="32">
        <f>IF(F81="","",G80-1)</f>
        <v>38</v>
      </c>
      <c r="H81" s="33">
        <v>0.0379</v>
      </c>
      <c r="I81" s="30">
        <f>IF(H81="","",K81-K80-J81)</f>
        <v>14.269999999999918</v>
      </c>
      <c r="J81" s="34">
        <f>IF(H81="","",ROUND(K80*((1+H81)^(1/12)-1),2))</f>
        <v>3.32</v>
      </c>
      <c r="K81" s="27">
        <f>IF(H81="","",ROUND(FV(H81,$D$5+(1-G81)/12,-PMT(H81,$D$5,0,-$D$7,0),0,0),2))</f>
        <v>1088.11</v>
      </c>
      <c r="L81" s="27"/>
      <c r="M81" s="28" t="s">
        <v>86</v>
      </c>
      <c r="O81" t="str">
        <f>IF(F81="","ausblenden","drucken")</f>
        <v>drucken</v>
      </c>
    </row>
    <row r="82" spans="6:15" ht="12.75">
      <c r="F82" s="31">
        <f>IF(AND(EOMONTH(F81,1)&lt;=$D$6,F81&lt;&gt;""),EOMONTH(F81,1),"")</f>
        <v>41639</v>
      </c>
      <c r="G82" s="32">
        <f>IF(F82="","",G81-1)</f>
        <v>37</v>
      </c>
      <c r="H82" s="33">
        <v>0.0376</v>
      </c>
      <c r="I82" s="30">
        <f>IF(H82="","",K82-K81-J82)</f>
        <v>14.270000000000119</v>
      </c>
      <c r="J82" s="34">
        <f>IF(H82="","",ROUND(K81*((1+H82)^(1/12)-1),2))</f>
        <v>3.35</v>
      </c>
      <c r="K82" s="27">
        <f>IF(H82="","",ROUND(FV(H82,$D$5+(1-G82)/12,-PMT(H82,$D$5,0,-$D$7,0),0,0),2))</f>
        <v>1105.73</v>
      </c>
      <c r="L82" s="27"/>
      <c r="M82" s="28" t="s">
        <v>87</v>
      </c>
      <c r="O82" t="str">
        <f>IF(F82="","ausblenden","drucken")</f>
        <v>drucken</v>
      </c>
    </row>
    <row r="83" spans="6:15" ht="12.75">
      <c r="F83" s="31">
        <f>IF(AND(EOMONTH(F82,1)&lt;=$D$6,F82&lt;&gt;""),EOMONTH(F82,1),"")</f>
        <v>41670</v>
      </c>
      <c r="G83" s="32">
        <f>IF(F83="","",G82-1)</f>
        <v>36</v>
      </c>
      <c r="H83" s="33">
        <v>0.0356</v>
      </c>
      <c r="I83" s="30">
        <f>IF(H83="","",K83-K82-J83)</f>
        <v>17.36999999999991</v>
      </c>
      <c r="J83" s="34">
        <f>IF(H83="","",ROUND(K82*((1+H83)^(1/12)-1),2))</f>
        <v>3.23</v>
      </c>
      <c r="K83" s="27">
        <f>IF(H83="","",ROUND(FV(H83,$D$5+(1-G83)/12,-PMT(H83,$D$5,0,-$D$7,0),0,0),2))</f>
        <v>1126.33</v>
      </c>
      <c r="L83" s="27"/>
      <c r="M83" s="28" t="s">
        <v>88</v>
      </c>
      <c r="O83" t="str">
        <f>IF(F83="","ausblenden","drucken")</f>
        <v>drucken</v>
      </c>
    </row>
    <row r="84" spans="6:15" ht="12.75">
      <c r="F84" s="31">
        <f>IF(AND(EOMONTH(F83,1)&lt;=$D$6,F83&lt;&gt;""),EOMONTH(F83,1),"")</f>
        <v>41698</v>
      </c>
      <c r="G84" s="32">
        <f>IF(F84="","",G83-1)</f>
        <v>35</v>
      </c>
      <c r="H84" s="33">
        <v>0.0352</v>
      </c>
      <c r="I84" s="30">
        <f>IF(H84="","",K84-K83-J84)</f>
        <v>14.580000000000155</v>
      </c>
      <c r="J84" s="34">
        <f>IF(H84="","",ROUND(K83*((1+H84)^(1/12)-1),2))</f>
        <v>3.25</v>
      </c>
      <c r="K84" s="27">
        <f>IF(H84="","",ROUND(FV(H84,$D$5+(1-G84)/12,-PMT(H84,$D$5,0,-$D$7,0),0,0),2))</f>
        <v>1144.16</v>
      </c>
      <c r="L84" s="27"/>
      <c r="M84" s="28" t="s">
        <v>89</v>
      </c>
      <c r="O84" t="str">
        <f>IF(F84="","ausblenden","drucken")</f>
        <v>drucken</v>
      </c>
    </row>
    <row r="85" spans="6:15" ht="12.75">
      <c r="F85" s="31">
        <f>IF(AND(EOMONTH(F84,1)&lt;=$D$6,F84&lt;&gt;""),EOMONTH(F84,1),"")</f>
        <v>41729</v>
      </c>
      <c r="G85" s="32">
        <f>IF(F85="","",G84-1)</f>
        <v>34</v>
      </c>
      <c r="H85" s="33">
        <v>0.0349</v>
      </c>
      <c r="I85" s="30">
        <f>IF(H85="","",K85-K84-J85)</f>
        <v>14.419999999999819</v>
      </c>
      <c r="J85" s="34">
        <f>IF(H85="","",ROUND(K84*((1+H85)^(1/12)-1),2))</f>
        <v>3.28</v>
      </c>
      <c r="K85" s="27">
        <f>IF(H85="","",ROUND(FV(H85,$D$5+(1-G85)/12,-PMT(H85,$D$5,0,-$D$7,0),0,0),2))</f>
        <v>1161.86</v>
      </c>
      <c r="L85" s="27"/>
      <c r="M85" s="28" t="s">
        <v>90</v>
      </c>
      <c r="O85" t="str">
        <f>IF(F85="","ausblenden","drucken")</f>
        <v>drucken</v>
      </c>
    </row>
    <row r="86" spans="6:15" ht="12.75">
      <c r="F86" s="31">
        <f>IF(AND(EOMONTH(F85,1)&lt;=$D$6,F85&lt;&gt;""),EOMONTH(F85,1),"")</f>
        <v>41759</v>
      </c>
      <c r="G86" s="32">
        <f>IF(F86="","",G85-1)</f>
        <v>33</v>
      </c>
      <c r="H86" s="33">
        <v>0.0345</v>
      </c>
      <c r="I86" s="30">
        <f>IF(H86="","",K86-K85-J86)</f>
        <v>14.600000000000101</v>
      </c>
      <c r="J86" s="34">
        <f>IF(H86="","",ROUND(K85*((1+H86)^(1/12)-1),2))</f>
        <v>3.29</v>
      </c>
      <c r="K86" s="27">
        <f>IF(H86="","",ROUND(FV(H86,$D$5+(1-G86)/12,-PMT(H86,$D$5,0,-$D$7,0),0,0),2))</f>
        <v>1179.75</v>
      </c>
      <c r="L86" s="27"/>
      <c r="M86" s="28" t="s">
        <v>91</v>
      </c>
      <c r="O86" t="str">
        <f>IF(F86="","ausblenden","drucken")</f>
        <v>drucken</v>
      </c>
    </row>
    <row r="87" spans="6:15" ht="12.75">
      <c r="F87" s="31">
        <f>IF(AND(EOMONTH(F86,1)&lt;=$D$6,F86&lt;&gt;""),EOMONTH(F86,1),"")</f>
        <v>41790</v>
      </c>
      <c r="G87" s="32">
        <f>IF(F87="","",G86-1)</f>
        <v>32</v>
      </c>
      <c r="H87" s="33">
        <v>0.0341</v>
      </c>
      <c r="I87" s="30">
        <f>IF(H87="","",K87-K86-J87)</f>
        <v>14.630000000000063</v>
      </c>
      <c r="J87" s="34">
        <f>IF(H87="","",ROUND(K86*((1+H87)^(1/12)-1),2))</f>
        <v>3.3</v>
      </c>
      <c r="K87" s="27">
        <f>IF(H87="","",ROUND(FV(H87,$D$5+(1-G87)/12,-PMT(H87,$D$5,0,-$D$7,0),0,0),2))</f>
        <v>1197.68</v>
      </c>
      <c r="L87" s="27"/>
      <c r="M87" s="28" t="s">
        <v>92</v>
      </c>
      <c r="O87" t="str">
        <f>IF(F87="","ausblenden","drucken")</f>
        <v>drucken</v>
      </c>
    </row>
    <row r="88" spans="6:15" ht="12.75">
      <c r="F88" s="31">
        <f>IF(AND(EOMONTH(F87,1)&lt;=$D$6,F87&lt;&gt;""),EOMONTH(F87,1),"")</f>
        <v>41820</v>
      </c>
      <c r="G88" s="32">
        <f>IF(F88="","",G87-1)</f>
        <v>31</v>
      </c>
      <c r="H88" s="33">
        <v>0.0337</v>
      </c>
      <c r="I88" s="30">
        <f>IF(H88="","",K88-K87-J88)</f>
        <v>14.640000000000045</v>
      </c>
      <c r="J88" s="34">
        <f>IF(H88="","",ROUND(K87*((1+H88)^(1/12)-1),2))</f>
        <v>3.31</v>
      </c>
      <c r="K88" s="27">
        <f>IF(H88="","",ROUND(FV(H88,$D$5+(1-G88)/12,-PMT(H88,$D$5,0,-$D$7,0),0,0),2))</f>
        <v>1215.63</v>
      </c>
      <c r="L88" s="27"/>
      <c r="M88" s="28" t="s">
        <v>93</v>
      </c>
      <c r="O88" t="str">
        <f>IF(F88="","ausblenden","drucken")</f>
        <v>drucken</v>
      </c>
    </row>
    <row r="89" spans="6:15" ht="12.75">
      <c r="F89" s="31">
        <f>IF(AND(EOMONTH(F88,1)&lt;=$D$6,F88&lt;&gt;""),EOMONTH(F88,1),"")</f>
        <v>41851</v>
      </c>
      <c r="G89" s="32">
        <f>IF(F89="","",G88-1)</f>
        <v>30</v>
      </c>
      <c r="H89" s="33">
        <v>0.0332</v>
      </c>
      <c r="I89" s="30">
        <f>IF(H89="","",K89-K88-J89)</f>
        <v>14.819999999999881</v>
      </c>
      <c r="J89" s="34">
        <f>IF(H89="","",ROUND(K88*((1+H89)^(1/12)-1),2))</f>
        <v>3.31</v>
      </c>
      <c r="K89" s="27">
        <f>IF(H89="","",ROUND(FV(H89,$D$5+(1-G89)/12,-PMT(H89,$D$5,0,-$D$7,0),0,0),2))</f>
        <v>1233.76</v>
      </c>
      <c r="L89" s="27"/>
      <c r="M89" s="28" t="s">
        <v>94</v>
      </c>
      <c r="O89" t="str">
        <f>IF(F89="","ausblenden","drucken")</f>
        <v>drucken</v>
      </c>
    </row>
    <row r="90" spans="6:15" ht="12.75">
      <c r="F90" s="31">
        <f>IF(AND(EOMONTH(F89,1)&lt;=$D$6,F89&lt;&gt;""),EOMONTH(F89,1),"")</f>
        <v>41882</v>
      </c>
      <c r="G90" s="32">
        <f>IF(F90="","",G89-1)</f>
        <v>29</v>
      </c>
      <c r="H90" s="33">
        <v>0.0328</v>
      </c>
      <c r="I90" s="30">
        <f>IF(H90="","",K90-K89-J90)</f>
        <v>14.670000000000009</v>
      </c>
      <c r="J90" s="34">
        <f>IF(H90="","",ROUND(K89*((1+H90)^(1/12)-1),2))</f>
        <v>3.32</v>
      </c>
      <c r="K90" s="27">
        <f>IF(H90="","",ROUND(FV(H90,$D$5+(1-G90)/12,-PMT(H90,$D$5,0,-$D$7,0),0,0),2))</f>
        <v>1251.75</v>
      </c>
      <c r="L90" s="27"/>
      <c r="M90" s="28" t="s">
        <v>95</v>
      </c>
      <c r="O90" t="str">
        <f>IF(F90="","ausblenden","drucken")</f>
        <v>drucken</v>
      </c>
    </row>
    <row r="91" spans="6:15" ht="12.75">
      <c r="F91" s="31">
        <f>IF(AND(EOMONTH(F90,1)&lt;=$D$6,F90&lt;&gt;""),EOMONTH(F90,1),"")</f>
        <v>41912</v>
      </c>
      <c r="G91" s="32">
        <f>IF(F91="","",G90-1)</f>
        <v>28</v>
      </c>
      <c r="H91" s="33">
        <v>0.0323</v>
      </c>
      <c r="I91" s="30">
        <f>IF(H91="","",K91-K90-J91)</f>
        <v>14.850000000000072</v>
      </c>
      <c r="J91" s="34">
        <f>IF(H91="","",ROUND(K90*((1+H91)^(1/12)-1),2))</f>
        <v>3.32</v>
      </c>
      <c r="K91" s="27">
        <f>IF(H91="","",ROUND(FV(H91,$D$5+(1-G91)/12,-PMT(H91,$D$5,0,-$D$7,0),0,0),2))</f>
        <v>1269.92</v>
      </c>
      <c r="L91" s="27"/>
      <c r="M91" s="28" t="s">
        <v>96</v>
      </c>
      <c r="O91" t="str">
        <f>IF(F91="","ausblenden","drucken")</f>
        <v>drucken</v>
      </c>
    </row>
    <row r="92" spans="6:15" ht="12.75">
      <c r="F92" s="31">
        <f>IF(AND(EOMONTH(F91,1)&lt;=$D$6,F91&lt;&gt;""),EOMONTH(F91,1),"")</f>
        <v>41943</v>
      </c>
      <c r="G92" s="32">
        <f>IF(F92="","",G91-1)</f>
        <v>27</v>
      </c>
      <c r="H92" s="33">
        <v>0.0318</v>
      </c>
      <c r="I92" s="30">
        <f>IF(H92="","",K92-K91-J92)</f>
        <v>14.849999999999845</v>
      </c>
      <c r="J92" s="34">
        <f>IF(H92="","",ROUND(K91*((1+H92)^(1/12)-1),2))</f>
        <v>3.32</v>
      </c>
      <c r="K92" s="27">
        <f>IF(H92="","",ROUND(FV(H92,$D$5+(1-G92)/12,-PMT(H92,$D$5,0,-$D$7,0),0,0),2))</f>
        <v>1288.09</v>
      </c>
      <c r="L92" s="27"/>
      <c r="M92" s="28" t="s">
        <v>97</v>
      </c>
      <c r="O92" t="str">
        <f>IF(F92="","ausblenden","drucken")</f>
        <v>drucken</v>
      </c>
    </row>
    <row r="93" spans="6:15" ht="12.75">
      <c r="F93" s="31">
        <f>IF(AND(EOMONTH(F92,1)&lt;=$D$6,F92&lt;&gt;""),EOMONTH(F92,1),"")</f>
        <v>41973</v>
      </c>
      <c r="G93" s="32">
        <f>IF(F93="","",G92-1)</f>
        <v>26</v>
      </c>
      <c r="H93" s="33">
        <v>0.0313</v>
      </c>
      <c r="I93" s="30">
        <f>IF(H93="","",K93-K92-J93)</f>
        <v>14.880000000000054</v>
      </c>
      <c r="J93" s="34">
        <f>IF(H93="","",ROUND(K92*((1+H93)^(1/12)-1),2))</f>
        <v>3.31</v>
      </c>
      <c r="K93" s="27">
        <f>IF(H93="","",ROUND(FV(H93,$D$5+(1-G93)/12,-PMT(H93,$D$5,0,-$D$7,0),0,0),2))</f>
        <v>1306.28</v>
      </c>
      <c r="L93" s="27"/>
      <c r="M93" s="28" t="s">
        <v>98</v>
      </c>
      <c r="O93" t="str">
        <f>IF(F93="","ausblenden","drucken")</f>
        <v>drucken</v>
      </c>
    </row>
    <row r="94" spans="6:15" ht="12.75">
      <c r="F94" s="31">
        <f>IF(AND(EOMONTH(F93,1)&lt;=$D$6,F93&lt;&gt;""),EOMONTH(F93,1),"")</f>
        <v>42004</v>
      </c>
      <c r="G94" s="32">
        <f>IF(F94="","",G93-1)</f>
        <v>25</v>
      </c>
      <c r="H94" s="33">
        <v>0.0307</v>
      </c>
      <c r="I94" s="30">
        <f>IF(H94="","",K94-K93-J94)</f>
        <v>15.029999999999927</v>
      </c>
      <c r="J94" s="34">
        <f>IF(H94="","",ROUND(K93*((1+H94)^(1/12)-1),2))</f>
        <v>3.3</v>
      </c>
      <c r="K94" s="27">
        <f>IF(H94="","",ROUND(FV(H94,$D$5+(1-G94)/12,-PMT(H94,$D$5,0,-$D$7,0),0,0),2))</f>
        <v>1324.61</v>
      </c>
      <c r="L94" s="27"/>
      <c r="M94" s="28" t="s">
        <v>99</v>
      </c>
      <c r="O94" t="str">
        <f>IF(F94="","ausblenden","drucken")</f>
        <v>drucken</v>
      </c>
    </row>
    <row r="95" spans="6:15" ht="12.75">
      <c r="F95" s="31">
        <f>IF(AND(EOMONTH(F94,1)&lt;=$D$6,F94&lt;&gt;""),EOMONTH(F94,1),"")</f>
        <v>42035</v>
      </c>
      <c r="G95" s="32">
        <f>IF(F95="","",G94-1)</f>
        <v>24</v>
      </c>
      <c r="H95" s="33">
        <v>0.0285</v>
      </c>
      <c r="I95" s="30">
        <f>IF(H95="","",K95-K94-J95)</f>
        <v>17.37000000000002</v>
      </c>
      <c r="J95" s="34">
        <f>IF(H95="","",ROUND(K94*((1+H95)^(1/12)-1),2))</f>
        <v>3.11</v>
      </c>
      <c r="K95" s="27">
        <f>IF(H95="","",ROUND(FV(H95,$D$5+(1-G95)/12,-PMT(H95,$D$5,0,-$D$7,0),0,0),2))</f>
        <v>1345.09</v>
      </c>
      <c r="L95" s="27"/>
      <c r="M95" s="28" t="s">
        <v>100</v>
      </c>
      <c r="O95" t="str">
        <f>IF(F95="","ausblenden","drucken")</f>
        <v>drucken</v>
      </c>
    </row>
    <row r="96" spans="6:15" ht="12.75">
      <c r="F96" s="31">
        <f>IF(AND(EOMONTH(F95,1)&lt;=$D$6,F95&lt;&gt;""),EOMONTH(F95,1),"")</f>
        <v>42063</v>
      </c>
      <c r="G96" s="32">
        <f>IF(F96="","",G95-1)</f>
        <v>23</v>
      </c>
      <c r="H96" s="33">
        <v>0.028</v>
      </c>
      <c r="I96" s="30">
        <f>IF(H96="","",K96-K95-J96)</f>
        <v>15.03000000000011</v>
      </c>
      <c r="J96" s="34">
        <f>IF(H96="","",ROUND(K95*((1+H96)^(1/12)-1),2))</f>
        <v>3.1</v>
      </c>
      <c r="K96" s="27">
        <f>IF(H96="","",ROUND(FV(H96,$D$5+(1-G96)/12,-PMT(H96,$D$5,0,-$D$7,0),0,0),2))</f>
        <v>1363.22</v>
      </c>
      <c r="L96" s="27"/>
      <c r="M96" s="28" t="s">
        <v>101</v>
      </c>
      <c r="O96" t="str">
        <f>IF(F96="","ausblenden","drucken")</f>
        <v>drucken</v>
      </c>
    </row>
    <row r="97" spans="6:15" ht="12.75">
      <c r="F97" s="31">
        <f>IF(AND(EOMONTH(F96,1)&lt;=$D$6,F96&lt;&gt;""),EOMONTH(F96,1),"")</f>
        <v>42094</v>
      </c>
      <c r="G97" s="32">
        <f>IF(F97="","",G96-1)</f>
        <v>22</v>
      </c>
      <c r="H97" s="33">
        <v>0.0273</v>
      </c>
      <c r="I97" s="30">
        <f>IF(H97="","",K97-K96-J97)</f>
        <v>15.30999999999989</v>
      </c>
      <c r="J97" s="34">
        <f>IF(H97="","",ROUND(K96*((1+H97)^(1/12)-1),2))</f>
        <v>3.06</v>
      </c>
      <c r="K97" s="27">
        <f>IF(H97="","",ROUND(FV(H97,$D$5+(1-G97)/12,-PMT(H97,$D$5,0,-$D$7,0),0,0),2))</f>
        <v>1381.59</v>
      </c>
      <c r="L97" s="27"/>
      <c r="M97" s="28" t="s">
        <v>102</v>
      </c>
      <c r="O97" t="str">
        <f>IF(F97="","ausblenden","drucken")</f>
        <v>drucken</v>
      </c>
    </row>
    <row r="98" spans="6:15" ht="12.75">
      <c r="F98" s="31">
        <f>IF(AND(EOMONTH(F97,1)&lt;=$D$6,F97&lt;&gt;""),EOMONTH(F97,1),"")</f>
        <v>42124</v>
      </c>
      <c r="G98" s="32">
        <f>IF(F98="","",G97-1)</f>
        <v>21</v>
      </c>
      <c r="H98" s="33">
        <v>0.0267</v>
      </c>
      <c r="I98" s="30">
        <f>IF(H98="","",K98-K97-J98)</f>
        <v>15.190000000000019</v>
      </c>
      <c r="J98" s="34">
        <f>IF(H98="","",ROUND(K97*((1+H98)^(1/12)-1),2))</f>
        <v>3.04</v>
      </c>
      <c r="K98" s="27">
        <f>IF(H98="","",ROUND(FV(H98,$D$5+(1-G98)/12,-PMT(H98,$D$5,0,-$D$7,0),0,0),2))</f>
        <v>1399.82</v>
      </c>
      <c r="L98" s="27"/>
      <c r="M98" s="28" t="s">
        <v>103</v>
      </c>
      <c r="O98" t="str">
        <f>IF(F98="","ausblenden","drucken")</f>
        <v>drucken</v>
      </c>
    </row>
    <row r="99" spans="6:15" ht="12.75">
      <c r="F99" s="31">
        <f>IF(AND(EOMONTH(F98,1)&lt;=$D$6,F98&lt;&gt;""),EOMONTH(F98,1),"")</f>
        <v>42155</v>
      </c>
      <c r="G99" s="32">
        <f>IF(F99="","",G98-1)</f>
        <v>20</v>
      </c>
      <c r="H99" s="33">
        <v>0.0261</v>
      </c>
      <c r="I99" s="30">
        <f>IF(H99="","",K99-K98-J99)</f>
        <v>15.210000000000027</v>
      </c>
      <c r="J99" s="34">
        <f>IF(H99="","",ROUND(K98*((1+H99)^(1/12)-1),2))</f>
        <v>3.01</v>
      </c>
      <c r="K99" s="27">
        <f>IF(H99="","",ROUND(FV(H99,$D$5+(1-G99)/12,-PMT(H99,$D$5,0,-$D$7,0),0,0),2))</f>
        <v>1418.04</v>
      </c>
      <c r="L99" s="27"/>
      <c r="M99" s="28" t="s">
        <v>104</v>
      </c>
      <c r="O99" t="str">
        <f>IF(F99="","ausblenden","drucken")</f>
        <v>drucken</v>
      </c>
    </row>
    <row r="100" spans="6:15" ht="12.75">
      <c r="F100" s="31">
        <f>IF(AND(EOMONTH(F99,1)&lt;=$D$6,F99&lt;&gt;""),EOMONTH(F99,1),"")</f>
        <v>42185</v>
      </c>
      <c r="G100" s="32">
        <f>IF(F100="","",G99-1)</f>
        <v>19</v>
      </c>
      <c r="H100" s="33">
        <v>0.025400000000000002</v>
      </c>
      <c r="I100" s="30">
        <f>IF(H100="","",K100-K99-J100)</f>
        <v>15.339999999999945</v>
      </c>
      <c r="J100" s="34">
        <f>IF(H100="","",ROUND(K99*((1+H100)^(1/12)-1),2))</f>
        <v>2.97</v>
      </c>
      <c r="K100" s="27">
        <f>IF(H100="","",ROUND(FV(H100,$D$5+(1-G100)/12,-PMT(H100,$D$5,0,-$D$7,0),0,0),2))</f>
        <v>1436.35</v>
      </c>
      <c r="L100" s="27"/>
      <c r="M100" s="28" t="s">
        <v>105</v>
      </c>
      <c r="O100" t="str">
        <f>IF(F100="","ausblenden","drucken")</f>
        <v>drucken</v>
      </c>
    </row>
    <row r="101" spans="6:15" ht="12.75">
      <c r="F101" s="31">
        <f>IF(AND(EOMONTH(F100,1)&lt;=$D$6,F100&lt;&gt;""),EOMONTH(F100,1),"")</f>
        <v>42216</v>
      </c>
      <c r="G101" s="32">
        <f>IF(F101="","",G100-1)</f>
        <v>18</v>
      </c>
      <c r="H101" s="33">
        <v>0.024800000000000003</v>
      </c>
      <c r="I101" s="30">
        <f>IF(H101="","",K101-K100-J101)</f>
        <v>15.230000000000073</v>
      </c>
      <c r="J101" s="34">
        <f>IF(H101="","",ROUND(K100*((1+H101)^(1/12)-1),2))</f>
        <v>2.94</v>
      </c>
      <c r="K101" s="27">
        <f>IF(H101="","",ROUND(FV(H101,$D$5+(1-G101)/12,-PMT(H101,$D$5,0,-$D$7,0),0,0),2))</f>
        <v>1454.52</v>
      </c>
      <c r="L101" s="27"/>
      <c r="M101" s="28" t="s">
        <v>106</v>
      </c>
      <c r="O101" t="str">
        <f>IF(F101="","ausblenden","drucken")</f>
        <v>drucken</v>
      </c>
    </row>
    <row r="102" spans="6:15" ht="12.75">
      <c r="F102" s="31">
        <f>IF(AND(EOMONTH(F101,1)&lt;=$D$6,F101&lt;&gt;""),EOMONTH(F101,1),"")</f>
        <v>42247</v>
      </c>
      <c r="G102" s="32">
        <f>IF(F102="","",G101-1)</f>
        <v>17</v>
      </c>
      <c r="H102" s="33">
        <v>0.024200000000000003</v>
      </c>
      <c r="I102" s="30">
        <f>IF(H102="","",K102-K101-J102)</f>
        <v>15.25000000000009</v>
      </c>
      <c r="J102" s="34">
        <f>IF(H102="","",ROUND(K101*((1+H102)^(1/12)-1),2))</f>
        <v>2.9</v>
      </c>
      <c r="K102" s="27">
        <f>IF(H102="","",ROUND(FV(H102,$D$5+(1-G102)/12,-PMT(H102,$D$5,0,-$D$7,0),0,0),2))</f>
        <v>1472.67</v>
      </c>
      <c r="L102" s="27"/>
      <c r="M102" s="28" t="s">
        <v>107</v>
      </c>
      <c r="O102" t="str">
        <f>IF(F102="","ausblenden","drucken")</f>
        <v>drucken</v>
      </c>
    </row>
    <row r="103" spans="6:15" ht="12.75">
      <c r="F103" s="31">
        <f>IF(AND(EOMONTH(F102,1)&lt;=$D$6,F102&lt;&gt;""),EOMONTH(F102,1),"")</f>
        <v>42277</v>
      </c>
      <c r="G103" s="32">
        <f>IF(F103="","",G102-1)</f>
        <v>16</v>
      </c>
      <c r="H103" s="33">
        <v>0.0235</v>
      </c>
      <c r="I103" s="30">
        <f>IF(H103="","",K103-K102-J103)</f>
        <v>15.360000000000037</v>
      </c>
      <c r="J103" s="34">
        <f>IF(H103="","",ROUND(K102*((1+H103)^(1/12)-1),2))</f>
        <v>2.85</v>
      </c>
      <c r="K103" s="27">
        <f>IF(H103="","",ROUND(FV(H103,$D$5+(1-G103)/12,-PMT(H103,$D$5,0,-$D$7,0),0,0),2))</f>
        <v>1490.88</v>
      </c>
      <c r="L103" s="27"/>
      <c r="M103" s="28" t="s">
        <v>108</v>
      </c>
      <c r="O103" t="str">
        <f>IF(F103="","ausblenden","drucken")</f>
        <v>drucken</v>
      </c>
    </row>
    <row r="104" spans="6:15" ht="12.75">
      <c r="F104" s="31">
        <f>IF(AND(EOMONTH(F103,1)&lt;=$D$6,F103&lt;&gt;""),EOMONTH(F103,1),"")</f>
        <v>42308</v>
      </c>
      <c r="G104" s="32">
        <f>IF(F104="","",G103-1)</f>
        <v>15</v>
      </c>
      <c r="H104" s="33">
        <v>0.0228</v>
      </c>
      <c r="I104" s="30">
        <f>IF(H104="","",K104-K103-J104)</f>
        <v>15.379999999999836</v>
      </c>
      <c r="J104" s="34">
        <f>IF(H104="","",ROUND(K103*((1+H104)^(1/12)-1),2))</f>
        <v>2.8</v>
      </c>
      <c r="K104" s="27">
        <f>IF(H104="","",ROUND(FV(H104,$D$5+(1-G104)/12,-PMT(H104,$D$5,0,-$D$7,0),0,0),2))</f>
        <v>1509.06</v>
      </c>
      <c r="L104" s="27"/>
      <c r="M104" s="28" t="s">
        <v>109</v>
      </c>
      <c r="O104" t="str">
        <f>IF(F104="","ausblenden","drucken")</f>
        <v>drucken</v>
      </c>
    </row>
    <row r="105" spans="6:15" ht="12.75">
      <c r="F105" s="31">
        <f>IF(AND(EOMONTH(F104,1)&lt;=$D$6,F104&lt;&gt;""),EOMONTH(F104,1),"")</f>
        <v>42338</v>
      </c>
      <c r="G105" s="32">
        <f>IF(F105="","",G104-1)</f>
        <v>14</v>
      </c>
      <c r="H105" s="33">
        <v>0.0222</v>
      </c>
      <c r="I105" s="30">
        <f>IF(H105="","",K105-K104-J105)</f>
        <v>15.279999999999964</v>
      </c>
      <c r="J105" s="34">
        <f>IF(H105="","",ROUND(K104*((1+H105)^(1/12)-1),2))</f>
        <v>2.76</v>
      </c>
      <c r="K105" s="27">
        <f>IF(H105="","",ROUND(FV(H105,$D$5+(1-G105)/12,-PMT(H105,$D$5,0,-$D$7,0),0,0),2))</f>
        <v>1527.1</v>
      </c>
      <c r="L105" s="27"/>
      <c r="M105" s="28" t="s">
        <v>110</v>
      </c>
      <c r="O105" t="str">
        <f>IF(F105="","ausblenden","drucken")</f>
        <v>drucken</v>
      </c>
    </row>
    <row r="106" spans="6:15" ht="12.75">
      <c r="F106" s="31">
        <f>IF(AND(EOMONTH(F105,1)&lt;=$D$6,F105&lt;&gt;""),EOMONTH(F105,1),"")</f>
        <v>42369</v>
      </c>
      <c r="G106" s="32">
        <f>IF(F106="","",G105-1)</f>
        <v>13</v>
      </c>
      <c r="H106" s="33">
        <v>0.0216</v>
      </c>
      <c r="I106" s="30">
        <f>IF(H106="","",K106-K105-J106)</f>
        <v>15.28999999999999</v>
      </c>
      <c r="J106" s="34">
        <f>IF(H106="","",ROUND(K105*((1+H106)^(1/12)-1),2))</f>
        <v>2.72</v>
      </c>
      <c r="K106" s="27">
        <f>IF(H106="","",ROUND(FV(H106,$D$5+(1-G106)/12,-PMT(H106,$D$5,0,-$D$7,0),0,0),2))</f>
        <v>1545.11</v>
      </c>
      <c r="L106" s="27"/>
      <c r="M106" s="28" t="s">
        <v>111</v>
      </c>
      <c r="O106" t="str">
        <f>IF(F106="","ausblenden","drucken")</f>
        <v>drucken</v>
      </c>
    </row>
    <row r="107" spans="6:15" ht="12.75">
      <c r="F107" s="31">
        <f>IF(AND(EOMONTH(F106,1)&lt;=$D$6,F106&lt;&gt;""),EOMONTH(F106,1),"")</f>
        <v>42400</v>
      </c>
      <c r="G107" s="32">
        <f>IF(F107="","",G106-1)</f>
        <v>12</v>
      </c>
      <c r="H107" s="33">
        <v>0.019700000000000002</v>
      </c>
      <c r="I107" s="30">
        <f>IF(H107="","",K107-K106-J107)</f>
        <v>16.430000000000057</v>
      </c>
      <c r="J107" s="34">
        <f>IF(H107="","",ROUND(K106*((1+H107)^(1/12)-1),2))</f>
        <v>2.51</v>
      </c>
      <c r="K107" s="27">
        <f>IF(H107="","",ROUND(FV(H107,$D$5+(1-G107)/12,-PMT(H107,$D$5,0,-$D$7,0),0,0),2))</f>
        <v>1564.05</v>
      </c>
      <c r="L107" s="27"/>
      <c r="M107" s="28" t="s">
        <v>112</v>
      </c>
      <c r="O107" t="str">
        <f>IF(F107="","ausblenden","drucken")</f>
        <v>drucken</v>
      </c>
    </row>
    <row r="108" spans="6:15" ht="12.75">
      <c r="F108" s="31">
        <f>IF(AND(EOMONTH(F107,1)&lt;=$D$6,F107&lt;&gt;""),EOMONTH(F107,1),"")</f>
        <v>42429</v>
      </c>
      <c r="G108" s="32">
        <f>IF(F108="","",G107-1)</f>
        <v>11</v>
      </c>
      <c r="H108" s="33">
        <v>0.019200000000000002</v>
      </c>
      <c r="I108" s="30">
        <f>IF(H108="","",K108-K107-J108)</f>
        <v>15.299999999999972</v>
      </c>
      <c r="J108" s="34">
        <f>IF(H108="","",ROUND(K107*((1+H108)^(1/12)-1),2))</f>
        <v>2.48</v>
      </c>
      <c r="K108" s="27">
        <f>IF(H108="","",ROUND(FV(H108,$D$5+(1-G108)/12,-PMT(H108,$D$5,0,-$D$7,0),0,0),2))</f>
        <v>1581.83</v>
      </c>
      <c r="L108" s="27"/>
      <c r="M108" s="28" t="s">
        <v>113</v>
      </c>
      <c r="O108" t="str">
        <f>IF(F108="","ausblenden","drucken")</f>
        <v>drucken</v>
      </c>
    </row>
    <row r="109" spans="6:15" ht="12.75">
      <c r="F109" s="31">
        <f>IF(AND(EOMONTH(F108,1)&lt;=$D$6,F108&lt;&gt;""),EOMONTH(F108,1),"")</f>
        <v>42460</v>
      </c>
      <c r="G109" s="32">
        <f>IF(F109="","",G108-1)</f>
        <v>10</v>
      </c>
      <c r="H109" s="33">
        <v>0.0187</v>
      </c>
      <c r="I109" s="30">
        <f>IF(H109="","",K109-K108-J109)</f>
        <v>15.31</v>
      </c>
      <c r="J109" s="34">
        <f>IF(H109="","",ROUND(K108*((1+H109)^(1/12)-1),2))</f>
        <v>2.44</v>
      </c>
      <c r="K109" s="27">
        <f>IF(H109="","",ROUND(FV(H109,$D$5+(1-G109)/12,-PMT(H109,$D$5,0,-$D$7,0),0,0),2))</f>
        <v>1599.58</v>
      </c>
      <c r="L109" s="27"/>
      <c r="M109" s="28" t="s">
        <v>114</v>
      </c>
      <c r="O109" t="str">
        <f>IF(F109="","ausblenden","drucken")</f>
        <v>drucken</v>
      </c>
    </row>
    <row r="110" spans="6:15" ht="12.75">
      <c r="F110" s="31">
        <f>IF(AND(EOMONTH(F109,1)&lt;=$D$6,F109&lt;&gt;""),EOMONTH(F109,1),"")</f>
        <v>42490</v>
      </c>
      <c r="G110" s="32">
        <f>IF(F110="","",G109-1)</f>
        <v>9</v>
      </c>
      <c r="H110" s="33">
        <v>0.0182</v>
      </c>
      <c r="I110" s="30">
        <f>IF(H110="","",K110-K109-J110)</f>
        <v>15.310000000000027</v>
      </c>
      <c r="J110" s="34">
        <f>IF(H110="","",ROUND(K109*((1+H110)^(1/12)-1),2))</f>
        <v>2.41</v>
      </c>
      <c r="K110" s="27">
        <f>IF(H110="","",ROUND(FV(H110,$D$5+(1-G110)/12,-PMT(H110,$D$5,0,-$D$7,0),0,0),2))</f>
        <v>1617.3</v>
      </c>
      <c r="L110" s="27"/>
      <c r="M110" s="28" t="s">
        <v>115</v>
      </c>
      <c r="O110" t="str">
        <f>IF(F110="","ausblenden","drucken")</f>
        <v>drucken</v>
      </c>
    </row>
    <row r="111" spans="6:15" ht="12.75">
      <c r="F111" s="31">
        <f>IF(AND(EOMONTH(F110,1)&lt;=$D$6,F110&lt;&gt;""),EOMONTH(F110,1),"")</f>
        <v>42521</v>
      </c>
      <c r="G111" s="32">
        <f>IF(F111="","",G110-1)</f>
        <v>8</v>
      </c>
      <c r="H111" s="33">
        <v>0.0178</v>
      </c>
      <c r="I111" s="30">
        <f>IF(H111="","",K111-K110-J111)</f>
        <v>15.25000000000011</v>
      </c>
      <c r="J111" s="34">
        <f>IF(H111="","",ROUND(K110*((1+H111)^(1/12)-1),2))</f>
        <v>2.38</v>
      </c>
      <c r="K111" s="27">
        <f>IF(H111="","",ROUND(FV(H111,$D$5+(1-G111)/12,-PMT(H111,$D$5,0,-$D$7,0),0,0),2))</f>
        <v>1634.93</v>
      </c>
      <c r="L111" s="27"/>
      <c r="M111" s="28" t="s">
        <v>116</v>
      </c>
      <c r="O111" t="str">
        <f>IF(F111="","ausblenden","drucken")</f>
        <v>drucken</v>
      </c>
    </row>
    <row r="112" spans="6:15" ht="12.75">
      <c r="F112" s="31">
        <f>IF(AND(EOMONTH(F111,1)&lt;=$D$6,F111&lt;&gt;""),EOMONTH(F111,1),"")</f>
        <v>42551</v>
      </c>
      <c r="G112" s="32">
        <f>IF(F112="","",G111-1)</f>
        <v>7</v>
      </c>
      <c r="H112" s="33">
        <v>0.0175</v>
      </c>
      <c r="I112" s="30">
        <f>IF(H112="","",K112-K111-J112)</f>
        <v>15.189999999999944</v>
      </c>
      <c r="J112" s="34">
        <f>IF(H112="","",ROUND(K111*((1+H112)^(1/12)-1),2))</f>
        <v>2.37</v>
      </c>
      <c r="K112" s="27">
        <f>IF(H112="","",ROUND(FV(H112,$D$5+(1-G112)/12,-PMT(H112,$D$5,0,-$D$7,0),0,0),2))</f>
        <v>1652.49</v>
      </c>
      <c r="L112" s="27"/>
      <c r="M112" s="28" t="s">
        <v>117</v>
      </c>
      <c r="O112" t="str">
        <f>IF(F112="","ausblenden","drucken")</f>
        <v>drucken</v>
      </c>
    </row>
    <row r="113" spans="6:15" ht="12.75">
      <c r="F113" s="31">
        <f>IF(AND(EOMONTH(F112,1)&lt;=$D$6,F112&lt;&gt;""),EOMONTH(F112,1),"")</f>
        <v>42582</v>
      </c>
      <c r="G113" s="32">
        <f>IF(F113="","",G112-1)</f>
        <v>6</v>
      </c>
      <c r="H113" s="33">
        <v>0.0172</v>
      </c>
      <c r="I113" s="30">
        <f>IF(H113="","",K113-K112-J113)</f>
        <v>15.189999999999964</v>
      </c>
      <c r="J113" s="34">
        <f>IF(H113="","",ROUND(K112*((1+H113)^(1/12)-1),2))</f>
        <v>2.35</v>
      </c>
      <c r="K113" s="27">
        <f>IF(H113="","",ROUND(FV(H113,$D$5+(1-G113)/12,-PMT(H113,$D$5,0,-$D$7,0),0,0),2))</f>
        <v>1670.03</v>
      </c>
      <c r="L113" s="27"/>
      <c r="M113" s="28" t="s">
        <v>118</v>
      </c>
      <c r="O113" t="str">
        <f>IF(F113="","ausblenden","drucken")</f>
        <v>drucken</v>
      </c>
    </row>
    <row r="114" spans="6:15" ht="12.75">
      <c r="F114" s="31">
        <f>IF(AND(EOMONTH(F113,1)&lt;=$D$6,F113&lt;&gt;""),EOMONTH(F113,1),"")</f>
        <v>42613</v>
      </c>
      <c r="G114" s="32">
        <f>IF(F114="","",G113-1)</f>
        <v>5</v>
      </c>
      <c r="H114" s="33">
        <v>0.016900000000000002</v>
      </c>
      <c r="I114" s="30">
        <f>IF(H114="","",K114-K113-J114)</f>
        <v>15.199999999999973</v>
      </c>
      <c r="J114" s="34">
        <f>IF(H114="","",ROUND(K113*((1+H114)^(1/12)-1),2))</f>
        <v>2.33</v>
      </c>
      <c r="K114" s="27">
        <f>IF(H114="","",ROUND(FV(H114,$D$5+(1-G114)/12,-PMT(H114,$D$5,0,-$D$7,0),0,0),2))</f>
        <v>1687.56</v>
      </c>
      <c r="L114" s="27"/>
      <c r="M114" s="28" t="s">
        <v>119</v>
      </c>
      <c r="O114" t="str">
        <f>IF(F114="","ausblenden","drucken")</f>
        <v>drucken</v>
      </c>
    </row>
    <row r="115" spans="6:15" ht="12.75">
      <c r="F115" s="31">
        <f>IF(AND(EOMONTH(F114,1)&lt;=$D$6,F114&lt;&gt;""),EOMONTH(F114,1),"")</f>
        <v>42643</v>
      </c>
      <c r="G115" s="32">
        <f>IF(F115="","",G114-1)</f>
        <v>4</v>
      </c>
      <c r="H115" s="33">
        <v>0.0166</v>
      </c>
      <c r="I115" s="30">
        <f>IF(H115="","",K115-K114-J115)</f>
        <v>15.18999999999999</v>
      </c>
      <c r="J115" s="34">
        <f>IF(H115="","",ROUND(K114*((1+H115)^(1/12)-1),2))</f>
        <v>2.32</v>
      </c>
      <c r="K115" s="27">
        <f>IF(H115="","",ROUND(FV(H115,$D$5+(1-G115)/12,-PMT(H115,$D$5,0,-$D$7,0),0,0),2))</f>
        <v>1705.07</v>
      </c>
      <c r="L115" s="27"/>
      <c r="M115" s="28" t="s">
        <v>120</v>
      </c>
      <c r="O115" t="str">
        <f>IF(F115="","ausblenden","drucken")</f>
        <v>drucken</v>
      </c>
    </row>
    <row r="116" spans="6:15" ht="12.75">
      <c r="F116" s="31">
        <f>IF(AND(EOMONTH(F115,1)&lt;=$D$6,F115&lt;&gt;""),EOMONTH(F115,1),"")</f>
        <v>42674</v>
      </c>
      <c r="G116" s="32">
        <f>IF(F116="","",G115-1)</f>
        <v>3</v>
      </c>
      <c r="H116" s="33">
        <v>0.0164</v>
      </c>
      <c r="I116" s="30">
        <f>IF(H116="","",K116-K115-J116)</f>
        <v>15.170000000000018</v>
      </c>
      <c r="J116" s="34">
        <f>IF(H116="","",ROUND(K115*((1+H116)^(1/12)-1),2))</f>
        <v>2.31</v>
      </c>
      <c r="K116" s="27">
        <f>IF(H116="","",ROUND(FV(H116,$D$5+(1-G116)/12,-PMT(H116,$D$5,0,-$D$7,0),0,0),2))</f>
        <v>1722.55</v>
      </c>
      <c r="L116" s="27"/>
      <c r="M116" s="28" t="s">
        <v>121</v>
      </c>
      <c r="O116" t="str">
        <f>IF(F116="","ausblenden","drucken")</f>
        <v>drucken</v>
      </c>
    </row>
    <row r="117" spans="6:15" ht="12.75">
      <c r="F117" s="31">
        <f>IF(AND(EOMONTH(F116,1)&lt;=$D$6,F116&lt;&gt;""),EOMONTH(F116,1),"")</f>
        <v>42704</v>
      </c>
      <c r="G117" s="32">
        <f>IF(F117="","",G116-1)</f>
        <v>2</v>
      </c>
      <c r="H117" s="33">
        <v>0.0161</v>
      </c>
      <c r="I117" s="30">
        <f>IF(H117="","",K117-K116-J117)</f>
        <v>15.190000000000019</v>
      </c>
      <c r="J117" s="34">
        <f>IF(H117="","",ROUND(K116*((1+H117)^(1/12)-1),2))</f>
        <v>2.29</v>
      </c>
      <c r="K117" s="27">
        <f>IF(H117="","",ROUND(FV(H117,$D$5+(1-G117)/12,-PMT(H117,$D$5,0,-$D$7,0),0,0),2))</f>
        <v>1740.03</v>
      </c>
      <c r="L117" s="27"/>
      <c r="M117" s="28" t="s">
        <v>122</v>
      </c>
      <c r="O117" t="str">
        <f>IF(F117="","ausblenden","drucken")</f>
        <v>drucken</v>
      </c>
    </row>
    <row r="118" spans="6:15" ht="12.75">
      <c r="F118" s="31">
        <f>IF(AND(EOMONTH(F117,1)&lt;=$D$6,F117&lt;&gt;""),EOMONTH(F117,1),"")</f>
        <v>42735</v>
      </c>
      <c r="G118" s="32">
        <f>IF(F118="","",G117-1)</f>
        <v>1</v>
      </c>
      <c r="H118" s="33">
        <v>0.0159</v>
      </c>
      <c r="I118" s="30">
        <f>IF(H118="","",K118-K117-J118)</f>
        <v>15.170000000000037</v>
      </c>
      <c r="J118" s="34">
        <f>IF(H118="","",ROUND(K117*((1+H118)^(1/12)-1),2))</f>
        <v>2.29</v>
      </c>
      <c r="K118" s="27">
        <f>IF(H118="","",ROUND(FV(H118,$D$5+(1-G118)/12,-PMT(H118,$D$5,0,-$D$7,0),0,0),2))</f>
        <v>1757.49</v>
      </c>
      <c r="L118" s="27"/>
      <c r="M118" s="28" t="s">
        <v>123</v>
      </c>
      <c r="O118" t="str">
        <f>IF(F118="","ausblenden","drucken")</f>
        <v>drucken</v>
      </c>
    </row>
    <row r="119" spans="6:15" ht="12.75">
      <c r="F119" s="31">
        <f>IF(AND(EOMONTH(F118,1)&lt;=$D$6,F118&lt;&gt;""),EOMONTH(F118,1),"")</f>
      </c>
      <c r="G119" s="32">
        <f>IF(F119="","",G118-1)</f>
      </c>
      <c r="H119" s="33"/>
      <c r="I119" s="30">
        <f>IF(H119="","",K119-K118-J119)</f>
      </c>
      <c r="J119" s="34">
        <f>IF(H119="","",ROUND(K118*((1+H119)^(1/12)-1),2))</f>
      </c>
      <c r="K119" s="27">
        <f>IF(H119="","",ROUND(FV(H119,$D$5+(1-G119)/12,-PMT(H119,$D$5,0,-$D$7,0),0,0),2))</f>
      </c>
      <c r="L119" s="27"/>
      <c r="M119" s="28"/>
      <c r="O119" t="str">
        <f>IF(F119="","ausblenden","drucken")</f>
        <v>ausblenden</v>
      </c>
    </row>
    <row r="120" spans="6:15" ht="12.75">
      <c r="F120" s="31">
        <f>IF(AND(EOMONTH(F119,1)&lt;=$D$6,F119&lt;&gt;""),EOMONTH(F119,1),"")</f>
      </c>
      <c r="G120" s="32">
        <f>IF(F120="","",G119-1)</f>
      </c>
      <c r="H120" s="33"/>
      <c r="I120" s="30">
        <f>IF(H120="","",K120-K119-J120)</f>
      </c>
      <c r="J120" s="34">
        <f>IF(H120="","",ROUND(K119*((1+H120)^(1/12)-1),2))</f>
      </c>
      <c r="K120" s="27">
        <f>IF(H120="","",ROUND(FV(H120,$D$5+(1-G120)/12,-PMT(H120,$D$5,0,-$D$7,0),0,0),2))</f>
      </c>
      <c r="L120" s="27"/>
      <c r="M120" s="28"/>
      <c r="O120" t="str">
        <f>IF(F120="","ausblenden","drucken")</f>
        <v>ausblenden</v>
      </c>
    </row>
    <row r="121" spans="6:15" ht="12.75">
      <c r="F121" s="31">
        <f>IF(AND(EOMONTH(F120,1)&lt;=$D$6,F120&lt;&gt;""),EOMONTH(F120,1),"")</f>
      </c>
      <c r="G121" s="32">
        <f>IF(F121="","",G120-1)</f>
      </c>
      <c r="H121" s="33"/>
      <c r="I121" s="30">
        <f>IF(H121="","",K121-K120-J121)</f>
      </c>
      <c r="J121" s="34">
        <f>IF(H121="","",ROUND(K120*((1+H121)^(1/12)-1),2))</f>
      </c>
      <c r="K121" s="27">
        <f>IF(H121="","",ROUND(FV(H121,$D$5+(1-G121)/12,-PMT(H121,$D$5,0,-$D$7,0),0,0),2))</f>
      </c>
      <c r="L121" s="27"/>
      <c r="M121" s="28"/>
      <c r="O121" t="str">
        <f>IF(F121="","ausblenden","drucken")</f>
        <v>ausblenden</v>
      </c>
    </row>
    <row r="122" spans="6:15" ht="12.75">
      <c r="F122" s="31">
        <f>IF(AND(EOMONTH(F121,1)&lt;=$D$6,F121&lt;&gt;""),EOMONTH(F121,1),"")</f>
      </c>
      <c r="G122" s="32">
        <f>IF(F122="","",G121-1)</f>
      </c>
      <c r="H122" s="33"/>
      <c r="I122" s="30">
        <f>IF(H122="","",K122-K121-J122)</f>
      </c>
      <c r="J122" s="34">
        <f>IF(H122="","",ROUND(K121*((1+H122)^(1/12)-1),2))</f>
      </c>
      <c r="K122" s="27">
        <f>IF(H122="","",ROUND(FV(H122,$D$5+(1-G122)/12,-PMT(H122,$D$5,0,-$D$7,0),0,0),2))</f>
      </c>
      <c r="L122" s="27"/>
      <c r="M122" s="28"/>
      <c r="O122" t="str">
        <f>IF(F122="","ausblenden","drucken")</f>
        <v>ausblenden</v>
      </c>
    </row>
    <row r="123" spans="6:15" ht="12.75">
      <c r="F123" s="31">
        <f>IF(AND(EOMONTH(F122,1)&lt;=$D$6,F122&lt;&gt;""),EOMONTH(F122,1),"")</f>
      </c>
      <c r="G123" s="32">
        <f>IF(F123="","",G122-1)</f>
      </c>
      <c r="H123" s="33"/>
      <c r="I123" s="30">
        <f>IF(H123="","",K123-K122-J123)</f>
      </c>
      <c r="J123" s="34">
        <f>IF(H123="","",ROUND(K122*((1+H123)^(1/12)-1),2))</f>
      </c>
      <c r="K123" s="27">
        <f>IF(H123="","",ROUND(FV(H123,$D$5+(1-G123)/12,-PMT(H123,$D$5,0,-$D$7,0),0,0),2))</f>
      </c>
      <c r="L123" s="27"/>
      <c r="M123" s="28"/>
      <c r="O123" t="str">
        <f>IF(F123="","ausblenden","drucken")</f>
        <v>ausblenden</v>
      </c>
    </row>
    <row r="124" spans="6:15" ht="12.75">
      <c r="F124" s="31">
        <f>IF(AND(EOMONTH(F123,1)&lt;=$D$6,F123&lt;&gt;""),EOMONTH(F123,1),"")</f>
      </c>
      <c r="G124" s="32">
        <f>IF(F124="","",G123-1)</f>
      </c>
      <c r="H124" s="33"/>
      <c r="I124" s="30">
        <f>IF(H124="","",K124-K123-J124)</f>
      </c>
      <c r="J124" s="34">
        <f>IF(H124="","",ROUND(K123*((1+H124)^(1/12)-1),2))</f>
      </c>
      <c r="K124" s="27">
        <f>IF(H124="","",ROUND(FV(H124,$D$5+(1-G124)/12,-PMT(H124,$D$5,0,-$D$7,0),0,0),2))</f>
      </c>
      <c r="L124" s="27"/>
      <c r="M124" s="28"/>
      <c r="O124" t="str">
        <f>IF(F124="","ausblenden","drucken")</f>
        <v>ausblenden</v>
      </c>
    </row>
    <row r="125" spans="6:15" ht="12.75">
      <c r="F125" s="31">
        <f>IF(AND(EOMONTH(F124,1)&lt;=$D$6,F124&lt;&gt;""),EOMONTH(F124,1),"")</f>
      </c>
      <c r="G125" s="32">
        <f>IF(F125="","",G124-1)</f>
      </c>
      <c r="H125" s="33"/>
      <c r="I125" s="30">
        <f>IF(H125="","",K125-K124-J125)</f>
      </c>
      <c r="J125" s="34">
        <f>IF(H125="","",ROUND(K124*((1+H125)^(1/12)-1),2))</f>
      </c>
      <c r="K125" s="27">
        <f>IF(H125="","",ROUND(FV(H125,$D$5+(1-G125)/12,-PMT(H125,$D$5,0,-$D$7,0),0,0),2))</f>
      </c>
      <c r="L125" s="27"/>
      <c r="M125" s="28"/>
      <c r="O125" t="str">
        <f>IF(F125="","ausblenden","drucken")</f>
        <v>ausblenden</v>
      </c>
    </row>
    <row r="126" spans="6:15" ht="12.75">
      <c r="F126" s="31">
        <f>IF(AND(EOMONTH(F125,1)&lt;=$D$6,F125&lt;&gt;""),EOMONTH(F125,1),"")</f>
      </c>
      <c r="G126" s="32">
        <f>IF(F126="","",G125-1)</f>
      </c>
      <c r="H126" s="33"/>
      <c r="I126" s="30">
        <f>IF(H126="","",K126-K125-J126)</f>
      </c>
      <c r="J126" s="34">
        <f>IF(H126="","",ROUND(K125*((1+H126)^(1/12)-1),2))</f>
      </c>
      <c r="K126" s="27">
        <f>IF(H126="","",ROUND(FV(H126,$D$5+(1-G126)/12,-PMT(H126,$D$5,0,-$D$7,0),0,0),2))</f>
      </c>
      <c r="L126" s="27"/>
      <c r="M126" s="28"/>
      <c r="O126" t="str">
        <f>IF(F126="","ausblenden","drucken")</f>
        <v>ausblenden</v>
      </c>
    </row>
    <row r="127" spans="6:15" ht="12.75">
      <c r="F127" s="31">
        <f>IF(AND(EOMONTH(F126,1)&lt;=$D$6,F126&lt;&gt;""),EOMONTH(F126,1),"")</f>
      </c>
      <c r="G127" s="32">
        <f>IF(F127="","",G126-1)</f>
      </c>
      <c r="H127" s="33"/>
      <c r="I127" s="30">
        <f>IF(H127="","",K127-K126-J127)</f>
      </c>
      <c r="J127" s="34">
        <f>IF(H127="","",ROUND(K126*((1+H127)^(1/12)-1),2))</f>
      </c>
      <c r="K127" s="27">
        <f>IF(H127="","",ROUND(FV(H127,$D$5+(1-G127)/12,-PMT(H127,$D$5,0,-$D$7,0),0,0),2))</f>
      </c>
      <c r="L127" s="27"/>
      <c r="M127" s="28"/>
      <c r="O127" t="str">
        <f>IF(F127="","ausblenden","drucken")</f>
        <v>ausblenden</v>
      </c>
    </row>
    <row r="128" spans="6:15" ht="12.75">
      <c r="F128" s="31">
        <f>IF(AND(EOMONTH(F127,1)&lt;=$D$6,F127&lt;&gt;""),EOMONTH(F127,1),"")</f>
      </c>
      <c r="G128" s="32">
        <f>IF(F128="","",G127-1)</f>
      </c>
      <c r="H128" s="33"/>
      <c r="I128" s="30">
        <f>IF(H128="","",K128-K127-J128)</f>
      </c>
      <c r="J128" s="34">
        <f>IF(H128="","",ROUND(K127*((1+H128)^(1/12)-1),2))</f>
      </c>
      <c r="K128" s="27">
        <f>IF(H128="","",ROUND(FV(H128,$D$5+(1-G128)/12,-PMT(H128,$D$5,0,-$D$7,0),0,0),2))</f>
      </c>
      <c r="L128" s="27"/>
      <c r="M128" s="28"/>
      <c r="O128" t="str">
        <f>IF(F128="","ausblenden","drucken")</f>
        <v>ausblenden</v>
      </c>
    </row>
    <row r="129" spans="6:15" ht="12.75">
      <c r="F129" s="31">
        <f>IF(AND(EOMONTH(F128,1)&lt;=$D$6,F128&lt;&gt;""),EOMONTH(F128,1),"")</f>
      </c>
      <c r="G129" s="32">
        <f>IF(F129="","",G128-1)</f>
      </c>
      <c r="H129" s="33"/>
      <c r="I129" s="30">
        <f>IF(H129="","",K129-K128-J129)</f>
      </c>
      <c r="J129" s="34">
        <f>IF(H129="","",ROUND(K128*((1+H129)^(1/12)-1),2))</f>
      </c>
      <c r="K129" s="27">
        <f>IF(H129="","",ROUND(FV(H129,$D$5+(1-G129)/12,-PMT(H129,$D$5,0,-$D$7,0),0,0),2))</f>
      </c>
      <c r="L129" s="27"/>
      <c r="M129" s="28"/>
      <c r="O129" t="str">
        <f>IF(F129="","ausblenden","drucken")</f>
        <v>ausblenden</v>
      </c>
    </row>
    <row r="130" spans="6:15" ht="12.75">
      <c r="F130" s="31">
        <f>IF(AND(EOMONTH(F129,1)&lt;=$D$6,F129&lt;&gt;""),EOMONTH(F129,1),"")</f>
      </c>
      <c r="G130" s="32">
        <f>IF(F130="","",G129-1)</f>
      </c>
      <c r="H130" s="33"/>
      <c r="I130" s="30">
        <f>IF(H130="","",K130-K129-J130)</f>
      </c>
      <c r="J130" s="34">
        <f>IF(H130="","",ROUND(K129*((1+H130)^(1/12)-1),2))</f>
      </c>
      <c r="K130" s="27">
        <f>IF(H130="","",ROUND(FV(H130,$D$5+(1-G130)/12,-PMT(H130,$D$5,0,-$D$7,0),0,0),2))</f>
      </c>
      <c r="L130" s="27"/>
      <c r="M130" s="28"/>
      <c r="O130" t="str">
        <f>IF(F130="","ausblenden","drucken")</f>
        <v>ausblenden</v>
      </c>
    </row>
    <row r="131" spans="6:15" ht="12.75">
      <c r="F131" s="31">
        <f>IF(AND(EOMONTH(F130,1)&lt;=$D$6,F130&lt;&gt;""),EOMONTH(F130,1),"")</f>
      </c>
      <c r="G131" s="32">
        <f>IF(F131="","",G130-1)</f>
      </c>
      <c r="H131" s="33"/>
      <c r="I131" s="30">
        <f>IF(H131="","",K131-K130-J131)</f>
      </c>
      <c r="J131" s="34">
        <f>IF(H131="","",ROUND(K130*((1+H131)^(1/12)-1),2))</f>
      </c>
      <c r="K131" s="27">
        <f>IF(H131="","",ROUND(FV(H131,$D$5+(1-G131)/12,-PMT(H131,$D$5,0,-$D$7,0),0,0),2))</f>
      </c>
      <c r="L131" s="27"/>
      <c r="O131" t="str">
        <f>IF(F131="","ausblenden","drucken")</f>
        <v>ausblenden</v>
      </c>
    </row>
    <row r="132" spans="6:15" ht="12.75">
      <c r="F132" s="31">
        <f>IF(AND(EOMONTH(F131,1)&lt;=$D$6,F131&lt;&gt;""),EOMONTH(F131,1),"")</f>
      </c>
      <c r="G132" s="32">
        <f>IF(F132="","",G131-1)</f>
      </c>
      <c r="H132" s="33"/>
      <c r="I132" s="30">
        <f>IF(H132="","",K132-K131-J132)</f>
      </c>
      <c r="J132" s="34">
        <f>IF(H132="","",ROUND(K131*((1+H132)^(1/12)-1),2))</f>
      </c>
      <c r="K132" s="27">
        <f>IF(H132="","",ROUND(FV(H132,$D$5+(1-G132)/12,-PMT(H132,$D$5,0,-$D$7,0),0,0),2))</f>
      </c>
      <c r="L132" s="27"/>
      <c r="O132" t="str">
        <f>IF(F132="","ausblenden","drucken")</f>
        <v>ausblenden</v>
      </c>
    </row>
    <row r="133" spans="6:15" ht="12.75">
      <c r="F133" s="31">
        <f>IF(AND(EOMONTH(F132,1)&lt;=$D$6,F132&lt;&gt;""),EOMONTH(F132,1),"")</f>
      </c>
      <c r="G133" s="32">
        <f>IF(F133="","",G132-1)</f>
      </c>
      <c r="H133" s="33"/>
      <c r="I133" s="30">
        <f>IF(H133="","",K133-K132-J133)</f>
      </c>
      <c r="J133" s="34">
        <f>IF(H133="","",ROUND(K132*((1+H133)^(1/12)-1),2))</f>
      </c>
      <c r="K133" s="27">
        <f>IF(H133="","",ROUND(FV(H133,$D$5+(1-G133)/12,-PMT(H133,$D$5,0,-$D$7,0),0,0),2))</f>
      </c>
      <c r="L133" s="27"/>
      <c r="O133" t="str">
        <f>IF(F133="","ausblenden","drucken")</f>
        <v>ausblenden</v>
      </c>
    </row>
    <row r="134" spans="6:15" ht="12.75">
      <c r="F134" s="31">
        <f>IF(AND(EOMONTH(F133,1)&lt;=$D$6,F133&lt;&gt;""),EOMONTH(F133,1),"")</f>
      </c>
      <c r="G134" s="32">
        <f>IF(F134="","",G133-1)</f>
      </c>
      <c r="H134" s="33"/>
      <c r="I134" s="30">
        <f>IF(H134="","",K134-K133-J134)</f>
      </c>
      <c r="J134" s="34">
        <f>IF(H134="","",ROUND(K133*((1+H134)^(1/12)-1),2))</f>
      </c>
      <c r="K134" s="27">
        <f>IF(H134="","",ROUND(FV(H134,$D$5+(1-G134)/12,-PMT(H134,$D$5,0,-$D$7,0),0,0),2))</f>
      </c>
      <c r="L134" s="27"/>
      <c r="O134" t="str">
        <f>IF(F134="","ausblenden","drucken")</f>
        <v>ausblenden</v>
      </c>
    </row>
    <row r="135" spans="6:15" ht="12.75">
      <c r="F135" s="31">
        <f>IF(AND(EOMONTH(F134,1)&lt;=$D$6,F134&lt;&gt;""),EOMONTH(F134,1),"")</f>
      </c>
      <c r="G135" s="32">
        <f>IF(F135="","",G134-1)</f>
      </c>
      <c r="H135" s="33"/>
      <c r="I135" s="30">
        <f>IF(H135="","",K135-K134-J135)</f>
      </c>
      <c r="J135" s="34">
        <f>IF(H135="","",ROUND(K134*((1+H135)^(1/12)-1),2))</f>
      </c>
      <c r="K135" s="27">
        <f>IF(H135="","",ROUND(FV(H135,$D$5+(1-G135)/12,-PMT(H135,$D$5,0,-$D$7,0),0,0),2))</f>
      </c>
      <c r="L135" s="27"/>
      <c r="O135" t="str">
        <f>IF(F135="","ausblenden","drucken")</f>
        <v>ausblenden</v>
      </c>
    </row>
    <row r="136" spans="6:15" ht="12.75">
      <c r="F136" s="31">
        <f>IF(AND(EOMONTH(F135,1)&lt;=$D$6,F135&lt;&gt;""),EOMONTH(F135,1),"")</f>
      </c>
      <c r="G136" s="32">
        <f>IF(F136="","",G135-1)</f>
      </c>
      <c r="H136" s="33"/>
      <c r="I136" s="30">
        <f>IF(H136="","",K136-K135-J136)</f>
      </c>
      <c r="J136" s="34">
        <f>IF(H136="","",ROUND(K135*((1+H136)^(1/12)-1),2))</f>
      </c>
      <c r="K136" s="27">
        <f>IF(H136="","",ROUND(FV(H136,$D$5+(1-G136)/12,-PMT(H136,$D$5,0,-$D$7,0),0,0),2))</f>
      </c>
      <c r="L136" s="27"/>
      <c r="O136" t="str">
        <f>IF(F136="","ausblenden","drucken")</f>
        <v>ausblenden</v>
      </c>
    </row>
    <row r="137" spans="6:15" ht="12.75">
      <c r="F137" s="31">
        <f>IF(AND(EOMONTH(F136,1)&lt;=$D$6,F136&lt;&gt;""),EOMONTH(F136,1),"")</f>
      </c>
      <c r="G137" s="32">
        <f>IF(F137="","",G136-1)</f>
      </c>
      <c r="H137" s="33"/>
      <c r="I137" s="30">
        <f>IF(H137="","",K137-K136-J137)</f>
      </c>
      <c r="J137" s="34">
        <f>IF(H137="","",ROUND(K136*((1+H137)^(1/12)-1),2))</f>
      </c>
      <c r="K137" s="27">
        <f>IF(H137="","",ROUND(FV(H137,$D$5+(1-G137)/12,-PMT(H137,$D$5,0,-$D$7,0),0,0),2))</f>
      </c>
      <c r="L137" s="27"/>
      <c r="O137" t="str">
        <f>IF(F137="","ausblenden","drucken")</f>
        <v>ausblenden</v>
      </c>
    </row>
    <row r="138" spans="6:15" ht="12.75">
      <c r="F138" s="31">
        <f>IF(AND(EOMONTH(F137,1)&lt;=$D$6,F137&lt;&gt;""),EOMONTH(F137,1),"")</f>
      </c>
      <c r="G138" s="32">
        <f>IF(F138="","",G137-1)</f>
      </c>
      <c r="H138" s="33"/>
      <c r="I138" s="30">
        <f>IF(H138="","",K138-K137-J138)</f>
      </c>
      <c r="J138" s="34">
        <f>IF(H138="","",ROUND(K137*((1+H138)^(1/12)-1),2))</f>
      </c>
      <c r="K138" s="27">
        <f>IF(H138="","",ROUND(FV(H138,$D$5+(1-G138)/12,-PMT(H138,$D$5,0,-$D$7,0),0,0),2))</f>
      </c>
      <c r="L138" s="27"/>
      <c r="O138" t="str">
        <f>IF(F138="","ausblenden","drucken")</f>
        <v>ausblenden</v>
      </c>
    </row>
    <row r="139" spans="6:15" ht="12.75">
      <c r="F139" s="31">
        <f>IF(AND(EOMONTH(F138,1)&lt;=$D$6,F138&lt;&gt;""),EOMONTH(F138,1),"")</f>
      </c>
      <c r="G139" s="32">
        <f>IF(F139="","",G138-1)</f>
      </c>
      <c r="H139" s="33"/>
      <c r="I139" s="30">
        <f>IF(H139="","",K139-K138-J139)</f>
      </c>
      <c r="J139" s="34">
        <f>IF(H139="","",ROUND(K138*((1+H139)^(1/12)-1),2))</f>
      </c>
      <c r="K139" s="27">
        <f>IF(H139="","",ROUND(FV(H139,$D$5+(1-G139)/12,-PMT(H139,$D$5,0,-$D$7,0),0,0),2))</f>
      </c>
      <c r="L139" s="27"/>
      <c r="O139" t="str">
        <f>IF(F139="","ausblenden","drucken")</f>
        <v>ausblenden</v>
      </c>
    </row>
    <row r="140" spans="6:15" ht="12.75">
      <c r="F140" s="31">
        <f>IF(AND(EOMONTH(F139,1)&lt;=$D$6,F139&lt;&gt;""),EOMONTH(F139,1),"")</f>
      </c>
      <c r="G140" s="32">
        <f>IF(F140="","",G139-1)</f>
      </c>
      <c r="H140" s="33"/>
      <c r="I140" s="30">
        <f>IF(H140="","",K140-K139-J140)</f>
      </c>
      <c r="J140" s="34">
        <f>IF(H140="","",ROUND(K139*((1+H140)^(1/12)-1),2))</f>
      </c>
      <c r="K140" s="27">
        <f>IF(H140="","",ROUND(FV(H140,$D$5+(1-G140)/12,-PMT(H140,$D$5,0,-$D$7,0),0,0),2))</f>
      </c>
      <c r="L140" s="27"/>
      <c r="O140" t="str">
        <f>IF(F140="","ausblenden","drucken")</f>
        <v>ausblenden</v>
      </c>
    </row>
    <row r="141" spans="6:15" ht="12.75">
      <c r="F141" s="31">
        <f>IF(AND(EOMONTH(F140,1)&lt;=$D$6,F140&lt;&gt;""),EOMONTH(F140,1),"")</f>
      </c>
      <c r="G141" s="32">
        <f>IF(F141="","",G140-1)</f>
      </c>
      <c r="H141" s="33"/>
      <c r="I141" s="30">
        <f>IF(H141="","",K141-K140-J141)</f>
      </c>
      <c r="J141" s="34">
        <f>IF(H141="","",ROUND(K140*((1+H141)^(1/12)-1),2))</f>
      </c>
      <c r="K141" s="27">
        <f>IF(H141="","",ROUND(FV(H141,$D$5+(1-G141)/12,-PMT(H141,$D$5,0,-$D$7,0),0,0),2))</f>
      </c>
      <c r="L141" s="27"/>
      <c r="O141" t="str">
        <f>IF(F141="","ausblenden","drucken")</f>
        <v>ausblenden</v>
      </c>
    </row>
    <row r="142" spans="6:15" ht="12.75">
      <c r="F142" s="31">
        <f>IF(AND(EOMONTH(F141,1)&lt;=$D$6,F141&lt;&gt;""),EOMONTH(F141,1),"")</f>
      </c>
      <c r="G142" s="32">
        <f>IF(F142="","",G141-1)</f>
      </c>
      <c r="H142" s="33"/>
      <c r="I142" s="30">
        <f>IF(H142="","",K142-K141-J142)</f>
      </c>
      <c r="J142" s="34">
        <f>IF(H142="","",ROUND(K141*((1+H142)^(1/12)-1),2))</f>
      </c>
      <c r="K142" s="27">
        <f>IF(H142="","",ROUND(FV(H142,$D$5+(1-G142)/12,-PMT(H142,$D$5,0,-$D$7,0),0,0),2))</f>
      </c>
      <c r="L142" s="27"/>
      <c r="O142" t="str">
        <f>IF(F142="","ausblenden","drucken")</f>
        <v>ausblenden</v>
      </c>
    </row>
    <row r="143" spans="6:15" ht="12.75">
      <c r="F143" s="31">
        <f>IF(AND(EOMONTH(F142,1)&lt;=$D$6,F142&lt;&gt;""),EOMONTH(F142,1),"")</f>
      </c>
      <c r="G143" s="32">
        <f>IF(F143="","",G142-1)</f>
      </c>
      <c r="H143" s="33"/>
      <c r="I143" s="30">
        <f>IF(H143="","",K143-K142-J143)</f>
      </c>
      <c r="J143" s="34">
        <f>IF(H143="","",ROUND(K142*((1+H143)^(1/12)-1),2))</f>
      </c>
      <c r="K143" s="27">
        <f>IF(H143="","",ROUND(FV(H143,$D$5+(1-G143)/12,-PMT(H143,$D$5,0,-$D$7,0),0,0),2))</f>
      </c>
      <c r="L143" s="27"/>
      <c r="O143" t="str">
        <f>IF(F143="","ausblenden","drucken")</f>
        <v>ausblenden</v>
      </c>
    </row>
    <row r="144" spans="6:15" ht="12.75">
      <c r="F144" s="31">
        <f>IF(AND(EOMONTH(F143,1)&lt;=$D$6,F143&lt;&gt;""),EOMONTH(F143,1),"")</f>
      </c>
      <c r="G144" s="32">
        <f>IF(F144="","",G143-1)</f>
      </c>
      <c r="H144" s="33"/>
      <c r="I144" s="30">
        <f>IF(H144="","",K144-K143-J144)</f>
      </c>
      <c r="J144" s="34">
        <f>IF(H144="","",ROUND(K143*((1+H144)^(1/12)-1),2))</f>
      </c>
      <c r="K144" s="27">
        <f>IF(H144="","",ROUND(FV(H144,$D$5+(1-G144)/12,-PMT(H144,$D$5,0,-$D$7,0),0,0),2))</f>
      </c>
      <c r="L144" s="27"/>
      <c r="O144" t="str">
        <f>IF(F144="","ausblenden","drucken")</f>
        <v>ausblenden</v>
      </c>
    </row>
    <row r="145" spans="6:15" ht="12.75">
      <c r="F145" s="31">
        <f>IF(AND(EOMONTH(F144,1)&lt;=$D$6,F144&lt;&gt;""),EOMONTH(F144,1),"")</f>
      </c>
      <c r="G145" s="32">
        <f>IF(F145="","",G144-1)</f>
      </c>
      <c r="H145" s="33"/>
      <c r="I145" s="30">
        <f>IF(H145="","",K145-K144-J145)</f>
      </c>
      <c r="J145" s="34">
        <f>IF(H145="","",ROUND(K144*((1+H145)^(1/12)-1),2))</f>
      </c>
      <c r="K145" s="27">
        <f>IF(H145="","",ROUND(FV(H145,$D$5+(1-G145)/12,-PMT(H145,$D$5,0,-$D$7,0),0,0),2))</f>
      </c>
      <c r="L145" s="27"/>
      <c r="O145" t="str">
        <f>IF(F145="","ausblenden","drucken")</f>
        <v>ausblenden</v>
      </c>
    </row>
    <row r="146" spans="6:15" ht="12.75">
      <c r="F146" s="31">
        <f>IF(AND(EOMONTH(F145,1)&lt;=$D$6,F145&lt;&gt;""),EOMONTH(F145,1),"")</f>
      </c>
      <c r="G146" s="32">
        <f>IF(F146="","",G145-1)</f>
      </c>
      <c r="H146" s="33"/>
      <c r="I146" s="30">
        <f>IF(H146="","",K146-K145-J146)</f>
      </c>
      <c r="J146" s="34">
        <f>IF(H146="","",ROUND(K145*((1+H146)^(1/12)-1),2))</f>
      </c>
      <c r="K146" s="27">
        <f>IF(H146="","",ROUND(FV(H146,$D$5+(1-G146)/12,-PMT(H146,$D$5,0,-$D$7,0),0,0),2))</f>
      </c>
      <c r="L146" s="27"/>
      <c r="O146" t="str">
        <f>IF(F146="","ausblenden","drucken")</f>
        <v>ausblenden</v>
      </c>
    </row>
    <row r="147" spans="6:15" ht="12.75">
      <c r="F147" s="31">
        <f>IF(AND(EOMONTH(F146,1)&lt;=$D$6,F146&lt;&gt;""),EOMONTH(F146,1),"")</f>
      </c>
      <c r="G147" s="32">
        <f>IF(F147="","",G146-1)</f>
      </c>
      <c r="H147" s="33"/>
      <c r="I147" s="30">
        <f>IF(H147="","",K147-K146-J147)</f>
      </c>
      <c r="J147" s="34">
        <f>IF(H147="","",ROUND(K146*((1+H147)^(1/12)-1),2))</f>
      </c>
      <c r="K147" s="27">
        <f>IF(H147="","",ROUND(FV(H147,$D$5+(1-G147)/12,-PMT(H147,$D$5,0,-$D$7,0),0,0),2))</f>
      </c>
      <c r="L147" s="27"/>
      <c r="O147" t="str">
        <f>IF(F147="","ausblenden","drucken")</f>
        <v>ausblenden</v>
      </c>
    </row>
    <row r="148" spans="6:15" ht="12.75">
      <c r="F148" s="31">
        <f>IF(AND(EOMONTH(F147,1)&lt;=$D$6,F147&lt;&gt;""),EOMONTH(F147,1),"")</f>
      </c>
      <c r="G148" s="32">
        <f>IF(F148="","",G147-1)</f>
      </c>
      <c r="H148" s="33"/>
      <c r="I148" s="30">
        <f>IF(H148="","",K148-K147-J148)</f>
      </c>
      <c r="J148" s="34">
        <f>IF(H148="","",ROUND(K147*((1+H148)^(1/12)-1),2))</f>
      </c>
      <c r="K148" s="27">
        <f>IF(H148="","",ROUND(FV(H148,$D$5+(1-G148)/12,-PMT(H148,$D$5,0,-$D$7,0),0,0),2))</f>
      </c>
      <c r="L148" s="27"/>
      <c r="O148" t="str">
        <f>IF(F148="","ausblenden","drucken")</f>
        <v>ausblenden</v>
      </c>
    </row>
    <row r="149" spans="6:15" ht="12.75">
      <c r="F149" s="31">
        <f>IF(AND(EOMONTH(F148,1)&lt;=$D$6,F148&lt;&gt;""),EOMONTH(F148,1),"")</f>
      </c>
      <c r="G149" s="32">
        <f>IF(F149="","",G148-1)</f>
      </c>
      <c r="H149" s="33"/>
      <c r="I149" s="30">
        <f>IF(H149="","",K149-K148-J149)</f>
      </c>
      <c r="J149" s="34">
        <f>IF(H149="","",ROUND(K148*((1+H149)^(1/12)-1),2))</f>
      </c>
      <c r="K149" s="27">
        <f>IF(H149="","",ROUND(FV(H149,$D$5+(1-G149)/12,-PMT(H149,$D$5,0,-$D$7,0),0,0),2))</f>
      </c>
      <c r="L149" s="27"/>
      <c r="O149" t="str">
        <f>IF(F149="","ausblenden","drucken")</f>
        <v>ausblenden</v>
      </c>
    </row>
    <row r="150" spans="6:15" ht="12.75">
      <c r="F150" s="31">
        <f>IF(AND(EOMONTH(F149,1)&lt;=$D$6,F149&lt;&gt;""),EOMONTH(F149,1),"")</f>
      </c>
      <c r="G150" s="32">
        <f>IF(F150="","",G149-1)</f>
      </c>
      <c r="H150" s="33"/>
      <c r="I150" s="30">
        <f>IF(H150="","",K150-K149-J150)</f>
      </c>
      <c r="J150" s="34">
        <f>IF(H150="","",ROUND(K149*((1+H150)^(1/12)-1),2))</f>
      </c>
      <c r="K150" s="27">
        <f>IF(H150="","",ROUND(FV(H150,$D$5+(1-G150)/12,-PMT(H150,$D$5,0,-$D$7,0),0,0),2))</f>
      </c>
      <c r="L150" s="27"/>
      <c r="O150" t="str">
        <f>IF(F150="","ausblenden","drucken")</f>
        <v>ausblenden</v>
      </c>
    </row>
    <row r="151" spans="6:15" ht="12.75">
      <c r="F151" s="31">
        <f>IF(AND(EOMONTH(F150,1)&lt;=$D$6,F150&lt;&gt;""),EOMONTH(F150,1),"")</f>
      </c>
      <c r="G151" s="32">
        <f>IF(F151="","",G150-1)</f>
      </c>
      <c r="H151" s="33"/>
      <c r="I151" s="30">
        <f>IF(H151="","",K151-K150-J151)</f>
      </c>
      <c r="J151" s="34">
        <f>IF(H151="","",ROUND(K150*((1+H151)^(1/12)-1),2))</f>
      </c>
      <c r="K151" s="27">
        <f>IF(H151="","",ROUND(FV(H151,$D$5+(1-G151)/12,-PMT(H151,$D$5,0,-$D$7,0),0,0),2))</f>
      </c>
      <c r="L151" s="27"/>
      <c r="O151" t="str">
        <f>IF(F151="","ausblenden","drucken")</f>
        <v>ausblenden</v>
      </c>
    </row>
    <row r="152" spans="6:15" ht="12.75">
      <c r="F152" s="31">
        <f>IF(AND(EOMONTH(F151,1)&lt;=$D$6,F151&lt;&gt;""),EOMONTH(F151,1),"")</f>
      </c>
      <c r="G152" s="32">
        <f>IF(F152="","",G151-1)</f>
      </c>
      <c r="H152" s="33"/>
      <c r="I152" s="30">
        <f>IF(H152="","",K152-K151-J152)</f>
      </c>
      <c r="J152" s="34">
        <f>IF(H152="","",ROUND(K151*((1+H152)^(1/12)-1),2))</f>
      </c>
      <c r="K152" s="27">
        <f>IF(H152="","",ROUND(FV(H152,$D$5+(1-G152)/12,-PMT(H152,$D$5,0,-$D$7,0),0,0),2))</f>
      </c>
      <c r="L152" s="27"/>
      <c r="O152" t="str">
        <f>IF(F152="","ausblenden","drucken")</f>
        <v>ausblenden</v>
      </c>
    </row>
    <row r="153" spans="6:15" ht="12.75">
      <c r="F153" s="31">
        <f>IF(AND(EOMONTH(F152,1)&lt;=$D$6,F152&lt;&gt;""),EOMONTH(F152,1),"")</f>
      </c>
      <c r="G153" s="32">
        <f>IF(F153="","",G152-1)</f>
      </c>
      <c r="H153" s="33"/>
      <c r="I153" s="30">
        <f>IF(H153="","",K153-K152-J153)</f>
      </c>
      <c r="J153" s="34">
        <f>IF(H153="","",ROUND(K152*((1+H153)^(1/12)-1),2))</f>
      </c>
      <c r="K153" s="27">
        <f>IF(H153="","",ROUND(FV(H153,$D$5+(1-G153)/12,-PMT(H153,$D$5,0,-$D$7,0),0,0),2))</f>
      </c>
      <c r="L153" s="27"/>
      <c r="O153" t="str">
        <f>IF(F153="","ausblenden","drucken")</f>
        <v>ausblenden</v>
      </c>
    </row>
    <row r="154" spans="6:15" ht="12.75">
      <c r="F154" s="31">
        <f>IF(AND(EOMONTH(F153,1)&lt;=$D$6,F153&lt;&gt;""),EOMONTH(F153,1),"")</f>
      </c>
      <c r="G154" s="32">
        <f>IF(F154="","",G153-1)</f>
      </c>
      <c r="H154" s="33"/>
      <c r="I154" s="30">
        <f>IF(H154="","",K154-K153-J154)</f>
      </c>
      <c r="J154" s="34">
        <f>IF(H154="","",ROUND(K153*((1+H154)^(1/12)-1),2))</f>
      </c>
      <c r="K154" s="27">
        <f>IF(H154="","",ROUND(FV(H154,$D$5+(1-G154)/12,-PMT(H154,$D$5,0,-$D$7,0),0,0),2))</f>
      </c>
      <c r="L154" s="27"/>
      <c r="O154" t="str">
        <f>IF(F154="","ausblenden","drucken")</f>
        <v>ausblenden</v>
      </c>
    </row>
    <row r="155" spans="6:15" ht="12.75">
      <c r="F155" s="31">
        <f>IF(AND(EOMONTH(F154,1)&lt;=$D$6,F154&lt;&gt;""),EOMONTH(F154,1),"")</f>
      </c>
      <c r="G155" s="32">
        <f>IF(F155="","",G154-1)</f>
      </c>
      <c r="H155" s="33"/>
      <c r="I155" s="30">
        <f>IF(H155="","",K155-K154-J155)</f>
      </c>
      <c r="J155" s="34">
        <f>IF(H155="","",ROUND(K154*((1+H155)^(1/12)-1),2))</f>
      </c>
      <c r="K155" s="27">
        <f>IF(H155="","",ROUND(FV(H155,$D$5+(1-G155)/12,-PMT(H155,$D$5,0,-$D$7,0),0,0),2))</f>
      </c>
      <c r="L155" s="27"/>
      <c r="O155" t="str">
        <f>IF(F155="","ausblenden","drucken")</f>
        <v>ausblenden</v>
      </c>
    </row>
    <row r="156" spans="6:15" ht="12.75">
      <c r="F156" s="31">
        <f>IF(AND(EOMONTH(F155,1)&lt;=$D$6,F155&lt;&gt;""),EOMONTH(F155,1),"")</f>
      </c>
      <c r="G156" s="32">
        <f>IF(F156="","",G155-1)</f>
      </c>
      <c r="H156" s="33"/>
      <c r="I156" s="30">
        <f>IF(H156="","",K156-K155-J156)</f>
      </c>
      <c r="J156" s="34">
        <f>IF(H156="","",ROUND(K155*((1+H156)^(1/12)-1),2))</f>
      </c>
      <c r="K156" s="27">
        <f>IF(H156="","",ROUND(FV(H156,$D$5+(1-G156)/12,-PMT(H156,$D$5,0,-$D$7,0),0,0),2))</f>
      </c>
      <c r="L156" s="27"/>
      <c r="O156" t="str">
        <f>IF(F156="","ausblenden","drucken")</f>
        <v>ausblenden</v>
      </c>
    </row>
    <row r="157" spans="6:15" ht="12.75">
      <c r="F157" s="31">
        <f>IF(AND(EOMONTH(F156,1)&lt;=$D$6,F156&lt;&gt;""),EOMONTH(F156,1),"")</f>
      </c>
      <c r="G157" s="32">
        <f>IF(F157="","",G156-1)</f>
      </c>
      <c r="H157" s="33"/>
      <c r="I157" s="30">
        <f>IF(H157="","",K157-K156-J157)</f>
      </c>
      <c r="J157" s="34">
        <f>IF(H157="","",ROUND(K156*((1+H157)^(1/12)-1),2))</f>
      </c>
      <c r="K157" s="27">
        <f>IF(H157="","",ROUND(FV(H157,$D$5+(1-G157)/12,-PMT(H157,$D$5,0,-$D$7,0),0,0),2))</f>
      </c>
      <c r="L157" s="27"/>
      <c r="O157" t="str">
        <f>IF(F157="","ausblenden","drucken")</f>
        <v>ausblenden</v>
      </c>
    </row>
    <row r="158" spans="6:15" ht="12.75">
      <c r="F158" s="31">
        <f>IF(AND(EOMONTH(F157,1)&lt;=$D$6,F157&lt;&gt;""),EOMONTH(F157,1),"")</f>
      </c>
      <c r="G158" s="32">
        <f>IF(F158="","",G157-1)</f>
      </c>
      <c r="H158" s="33"/>
      <c r="I158" s="30">
        <f>IF(H158="","",K158-K157-J158)</f>
      </c>
      <c r="J158" s="34">
        <f>IF(H158="","",ROUND(K157*((1+H158)^(1/12)-1),2))</f>
      </c>
      <c r="K158" s="27">
        <f>IF(H158="","",ROUND(FV(H158,$D$5+(1-G158)/12,-PMT(H158,$D$5,0,-$D$7,0),0,0),2))</f>
      </c>
      <c r="L158" s="27"/>
      <c r="O158" t="str">
        <f>IF(F158="","ausblenden","drucken")</f>
        <v>ausblenden</v>
      </c>
    </row>
    <row r="159" spans="6:15" ht="12.75">
      <c r="F159" s="31">
        <f>IF(AND(EOMONTH(F158,1)&lt;=$D$6,F158&lt;&gt;""),EOMONTH(F158,1),"")</f>
      </c>
      <c r="G159" s="32">
        <f>IF(F159="","",G158-1)</f>
      </c>
      <c r="H159" s="33"/>
      <c r="I159" s="30">
        <f>IF(H159="","",K159-K158-J159)</f>
      </c>
      <c r="J159" s="34">
        <f>IF(H159="","",ROUND(K158*((1+H159)^(1/12)-1),2))</f>
      </c>
      <c r="K159" s="27">
        <f>IF(H159="","",ROUND(FV(H159,$D$5+(1-G159)/12,-PMT(H159,$D$5,0,-$D$7,0),0,0),2))</f>
      </c>
      <c r="L159" s="27"/>
      <c r="O159" t="str">
        <f>IF(F159="","ausblenden","drucken")</f>
        <v>ausblenden</v>
      </c>
    </row>
    <row r="160" spans="6:15" ht="12.75">
      <c r="F160" s="31">
        <f>IF(AND(EOMONTH(F159,1)&lt;=$D$6,F159&lt;&gt;""),EOMONTH(F159,1),"")</f>
      </c>
      <c r="G160" s="32">
        <f>IF(F160="","",G159-1)</f>
      </c>
      <c r="H160" s="33"/>
      <c r="I160" s="30">
        <f>IF(H160="","",K160-K159-J160)</f>
      </c>
      <c r="J160" s="34">
        <f>IF(H160="","",ROUND(K159*((1+H160)^(1/12)-1),2))</f>
      </c>
      <c r="K160" s="27">
        <f>IF(H160="","",ROUND(FV(H160,$D$5+(1-G160)/12,-PMT(H160,$D$5,0,-$D$7,0),0,0),2))</f>
      </c>
      <c r="L160" s="27"/>
      <c r="O160" t="str">
        <f>IF(F160="","ausblenden","drucken")</f>
        <v>ausblenden</v>
      </c>
    </row>
    <row r="161" spans="6:15" ht="12.75">
      <c r="F161" s="31">
        <f>IF(AND(EOMONTH(F160,1)&lt;=$D$6,F160&lt;&gt;""),EOMONTH(F160,1),"")</f>
      </c>
      <c r="G161" s="32">
        <f>IF(F161="","",G160-1)</f>
      </c>
      <c r="H161" s="33"/>
      <c r="I161" s="30">
        <f>IF(H161="","",K161-K160-J161)</f>
      </c>
      <c r="J161" s="34">
        <f>IF(H161="","",ROUND(K160*((1+H161)^(1/12)-1),2))</f>
      </c>
      <c r="K161" s="27">
        <f>IF(H161="","",ROUND(FV(H161,$D$5+(1-G161)/12,-PMT(H161,$D$5,0,-$D$7,0),0,0),2))</f>
      </c>
      <c r="L161" s="27"/>
      <c r="O161" t="str">
        <f>IF(F161="","ausblenden","drucken")</f>
        <v>ausblenden</v>
      </c>
    </row>
    <row r="162" spans="6:15" ht="12.75">
      <c r="F162" s="31">
        <f>IF(AND(EOMONTH(F161,1)&lt;=$D$6,F161&lt;&gt;""),EOMONTH(F161,1),"")</f>
      </c>
      <c r="G162" s="32">
        <f>IF(F162="","",G161-1)</f>
      </c>
      <c r="H162" s="33"/>
      <c r="I162" s="30">
        <f>IF(H162="","",K162-K161-J162)</f>
      </c>
      <c r="J162" s="34">
        <f>IF(H162="","",ROUND(K161*((1+H162)^(1/12)-1),2))</f>
      </c>
      <c r="K162" s="27">
        <f>IF(H162="","",ROUND(FV(H162,$D$5+(1-G162)/12,-PMT(H162,$D$5,0,-$D$7,0),0,0),2))</f>
      </c>
      <c r="L162" s="27"/>
      <c r="O162" t="str">
        <f>IF(F162="","ausblenden","drucken")</f>
        <v>ausblenden</v>
      </c>
    </row>
    <row r="163" spans="6:15" ht="12.75">
      <c r="F163" s="31">
        <f>IF(AND(EOMONTH(F162,1)&lt;=$D$6,F162&lt;&gt;""),EOMONTH(F162,1),"")</f>
      </c>
      <c r="G163" s="32">
        <f>IF(F163="","",G162-1)</f>
      </c>
      <c r="H163" s="33"/>
      <c r="I163" s="30">
        <f>IF(H163="","",K163-K162-J163)</f>
      </c>
      <c r="J163" s="34">
        <f>IF(H163="","",ROUND(K162*((1+H163)^(1/12)-1),2))</f>
      </c>
      <c r="K163" s="27">
        <f>IF(H163="","",ROUND(FV(H163,$D$5+(1-G163)/12,-PMT(H163,$D$5,0,-$D$7,0),0,0),2))</f>
      </c>
      <c r="L163" s="27"/>
      <c r="O163" t="str">
        <f>IF(F163="","ausblenden","drucken")</f>
        <v>ausblenden</v>
      </c>
    </row>
    <row r="164" spans="6:15" ht="12.75">
      <c r="F164" s="31">
        <f>IF(AND(EOMONTH(F163,1)&lt;=$D$6,F163&lt;&gt;""),EOMONTH(F163,1),"")</f>
      </c>
      <c r="G164" s="32">
        <f>IF(F164="","",G163-1)</f>
      </c>
      <c r="H164" s="33"/>
      <c r="I164" s="30">
        <f>IF(H164="","",K164-K163-J164)</f>
      </c>
      <c r="J164" s="34">
        <f>IF(H164="","",ROUND(K163*((1+H164)^(1/12)-1),2))</f>
      </c>
      <c r="K164" s="27">
        <f>IF(H164="","",ROUND(FV(H164,$D$5+(1-G164)/12,-PMT(H164,$D$5,0,-$D$7,0),0,0),2))</f>
      </c>
      <c r="L164" s="27"/>
      <c r="O164" t="str">
        <f>IF(F164="","ausblenden","drucken")</f>
        <v>ausblenden</v>
      </c>
    </row>
    <row r="165" spans="6:15" ht="12.75">
      <c r="F165" s="31">
        <f>IF(AND(EOMONTH(F164,1)&lt;=$D$6,F164&lt;&gt;""),EOMONTH(F164,1),"")</f>
      </c>
      <c r="G165" s="32">
        <f>IF(F165="","",G164-1)</f>
      </c>
      <c r="H165" s="33"/>
      <c r="I165" s="30">
        <f>IF(H165="","",K165-K164-J165)</f>
      </c>
      <c r="J165" s="34">
        <f>IF(H165="","",ROUND(K164*((1+H165)^(1/12)-1),2))</f>
      </c>
      <c r="K165" s="27">
        <f>IF(H165="","",ROUND(FV(H165,$D$5+(1-G165)/12,-PMT(H165,$D$5,0,-$D$7,0),0,0),2))</f>
      </c>
      <c r="L165" s="27"/>
      <c r="O165" t="str">
        <f>IF(F165="","ausblenden","drucken")</f>
        <v>ausblenden</v>
      </c>
    </row>
    <row r="166" spans="6:15" ht="12.75">
      <c r="F166" s="31">
        <f>IF(AND(EOMONTH(F165,1)&lt;=$D$6,F165&lt;&gt;""),EOMONTH(F165,1),"")</f>
      </c>
      <c r="G166" s="32">
        <f>IF(F166="","",G165-1)</f>
      </c>
      <c r="H166" s="33"/>
      <c r="I166" s="30">
        <f>IF(H166="","",K166-K165-J166)</f>
      </c>
      <c r="J166" s="34">
        <f>IF(H166="","",ROUND(K165*((1+H166)^(1/12)-1),2))</f>
      </c>
      <c r="K166" s="27">
        <f>IF(H166="","",ROUND(FV(H166,$D$5+(1-G166)/12,-PMT(H166,$D$5,0,-$D$7,0),0,0),2))</f>
      </c>
      <c r="L166" s="27"/>
      <c r="O166" t="str">
        <f>IF(F166="","ausblenden","drucken")</f>
        <v>ausblenden</v>
      </c>
    </row>
    <row r="167" spans="6:15" ht="12.75">
      <c r="F167" s="31">
        <f>IF(AND(EOMONTH(F166,1)&lt;=$D$6,F166&lt;&gt;""),EOMONTH(F166,1),"")</f>
      </c>
      <c r="G167" s="32">
        <f>IF(F167="","",G166-1)</f>
      </c>
      <c r="H167" s="33"/>
      <c r="I167" s="30">
        <f>IF(H167="","",K167-K166-J167)</f>
      </c>
      <c r="J167" s="34">
        <f>IF(H167="","",ROUND(K166*((1+H167)^(1/12)-1),2))</f>
      </c>
      <c r="K167" s="27">
        <f>IF(H167="","",ROUND(FV(H167,$D$5+(1-G167)/12,-PMT(H167,$D$5,0,-$D$7,0),0,0),2))</f>
      </c>
      <c r="L167" s="27"/>
      <c r="O167" t="str">
        <f>IF(F167="","ausblenden","drucken")</f>
        <v>ausblenden</v>
      </c>
    </row>
    <row r="168" spans="6:15" ht="12.75">
      <c r="F168" s="31">
        <f>IF(AND(EOMONTH(F167,1)&lt;=$D$6,F167&lt;&gt;""),EOMONTH(F167,1),"")</f>
      </c>
      <c r="G168" s="32">
        <f>IF(F168="","",G167-1)</f>
      </c>
      <c r="H168" s="33"/>
      <c r="I168" s="30">
        <f>IF(H168="","",K168-K167-J168)</f>
      </c>
      <c r="J168" s="34">
        <f>IF(H168="","",ROUND(K167*((1+H168)^(1/12)-1),2))</f>
      </c>
      <c r="K168" s="27">
        <f>IF(H168="","",ROUND(FV(H168,$D$5+(1-G168)/12,-PMT(H168,$D$5,0,-$D$7,0),0,0),2))</f>
      </c>
      <c r="L168" s="27"/>
      <c r="O168" t="str">
        <f>IF(F168="","ausblenden","drucken")</f>
        <v>ausblenden</v>
      </c>
    </row>
    <row r="169" spans="6:15" ht="12.75">
      <c r="F169" s="31">
        <f>IF(AND(EOMONTH(F168,1)&lt;=$D$6,F168&lt;&gt;""),EOMONTH(F168,1),"")</f>
      </c>
      <c r="G169" s="32">
        <f>IF(F169="","",G168-1)</f>
      </c>
      <c r="H169" s="33"/>
      <c r="I169" s="30">
        <f>IF(H169="","",K169-K168-J169)</f>
      </c>
      <c r="J169" s="34">
        <f>IF(H169="","",ROUND(K168*((1+H169)^(1/12)-1),2))</f>
      </c>
      <c r="K169" s="27">
        <f>IF(H169="","",ROUND(FV(H169,$D$5+(1-G169)/12,-PMT(H169,$D$5,0,-$D$7,0),0,0),2))</f>
      </c>
      <c r="L169" s="27"/>
      <c r="O169" t="str">
        <f>IF(F169="","ausblenden","drucken")</f>
        <v>ausblenden</v>
      </c>
    </row>
    <row r="170" spans="6:15" ht="12.75">
      <c r="F170" s="31">
        <f>IF(AND(EOMONTH(F169,1)&lt;=$D$6,F169&lt;&gt;""),EOMONTH(F169,1),"")</f>
      </c>
      <c r="G170" s="32">
        <f>IF(F170="","",G169-1)</f>
      </c>
      <c r="H170" s="33"/>
      <c r="I170" s="30">
        <f>IF(H170="","",K170-K169-J170)</f>
      </c>
      <c r="J170" s="34">
        <f>IF(H170="","",ROUND(K169*((1+H170)^(1/12)-1),2))</f>
      </c>
      <c r="K170" s="27">
        <f>IF(H170="","",ROUND(FV(H170,$D$5+(1-G170)/12,-PMT(H170,$D$5,0,-$D$7,0),0,0),2))</f>
      </c>
      <c r="L170" s="27"/>
      <c r="O170" t="str">
        <f>IF(F170="","ausblenden","drucken")</f>
        <v>ausblenden</v>
      </c>
    </row>
    <row r="171" spans="6:15" ht="12.75">
      <c r="F171" s="31">
        <f>IF(AND(EOMONTH(F170,1)&lt;=$D$6,F170&lt;&gt;""),EOMONTH(F170,1),"")</f>
      </c>
      <c r="G171" s="32">
        <f>IF(F171="","",G170-1)</f>
      </c>
      <c r="H171" s="33"/>
      <c r="I171" s="30">
        <f>IF(H171="","",K171-K170-J171)</f>
      </c>
      <c r="J171" s="34">
        <f>IF(H171="","",ROUND(K170*((1+H171)^(1/12)-1),2))</f>
      </c>
      <c r="K171" s="27">
        <f>IF(H171="","",ROUND(FV(H171,$D$5+(1-G171)/12,-PMT(H171,$D$5,0,-$D$7,0),0,0),2))</f>
      </c>
      <c r="L171" s="27"/>
      <c r="O171" t="str">
        <f>IF(F171="","ausblenden","drucken")</f>
        <v>ausblenden</v>
      </c>
    </row>
    <row r="172" spans="6:15" ht="12.75">
      <c r="F172" s="31">
        <f>IF(AND(EOMONTH(F171,1)&lt;=$D$6,F171&lt;&gt;""),EOMONTH(F171,1),"")</f>
      </c>
      <c r="G172" s="32">
        <f>IF(F172="","",G171-1)</f>
      </c>
      <c r="H172" s="33"/>
      <c r="I172" s="30">
        <f>IF(H172="","",K172-K171-J172)</f>
      </c>
      <c r="J172" s="34">
        <f>IF(H172="","",ROUND(K171*((1+H172)^(1/12)-1),2))</f>
      </c>
      <c r="K172" s="27">
        <f>IF(H172="","",ROUND(FV(H172,$D$5+(1-G172)/12,-PMT(H172,$D$5,0,-$D$7,0),0,0),2))</f>
      </c>
      <c r="L172" s="27"/>
      <c r="O172" t="str">
        <f>IF(F172="","ausblenden","drucken")</f>
        <v>ausblenden</v>
      </c>
    </row>
    <row r="173" spans="6:15" ht="12.75">
      <c r="F173" s="31">
        <f>IF(AND(EOMONTH(F172,1)&lt;=$D$6,F172&lt;&gt;""),EOMONTH(F172,1),"")</f>
      </c>
      <c r="G173" s="32">
        <f>IF(F173="","",G172-1)</f>
      </c>
      <c r="H173" s="33"/>
      <c r="I173" s="30">
        <f>IF(H173="","",K173-K172-J173)</f>
      </c>
      <c r="J173" s="34">
        <f>IF(H173="","",ROUND(K172*((1+H173)^(1/12)-1),2))</f>
      </c>
      <c r="K173" s="27">
        <f>IF(H173="","",ROUND(FV(H173,$D$5+(1-G173)/12,-PMT(H173,$D$5,0,-$D$7,0),0,0),2))</f>
      </c>
      <c r="L173" s="27"/>
      <c r="O173" t="str">
        <f>IF(F173="","ausblenden","drucken")</f>
        <v>ausblenden</v>
      </c>
    </row>
    <row r="174" spans="6:15" ht="12.75">
      <c r="F174" s="31">
        <f>IF(AND(EOMONTH(F173,1)&lt;=$D$6,F173&lt;&gt;""),EOMONTH(F173,1),"")</f>
      </c>
      <c r="G174" s="32">
        <f>IF(F174="","",G173-1)</f>
      </c>
      <c r="H174" s="33"/>
      <c r="I174" s="30">
        <f>IF(H174="","",K174-K173-J174)</f>
      </c>
      <c r="J174" s="34">
        <f>IF(H174="","",ROUND(K173*((1+H174)^(1/12)-1),2))</f>
      </c>
      <c r="K174" s="27">
        <f>IF(H174="","",ROUND(FV(H174,$D$5+(1-G174)/12,-PMT(H174,$D$5,0,-$D$7,0),0,0),2))</f>
      </c>
      <c r="L174" s="27"/>
      <c r="O174" t="str">
        <f>IF(F174="","ausblenden","drucken")</f>
        <v>ausblenden</v>
      </c>
    </row>
    <row r="175" spans="6:15" ht="12.75">
      <c r="F175" s="31">
        <f>IF(AND(EOMONTH(F174,1)&lt;=$D$6,F174&lt;&gt;""),EOMONTH(F174,1),"")</f>
      </c>
      <c r="G175" s="32">
        <f>IF(F175="","",G174-1)</f>
      </c>
      <c r="H175" s="33"/>
      <c r="I175" s="30">
        <f>IF(H175="","",K175-K174-J175)</f>
      </c>
      <c r="J175" s="34">
        <f>IF(H175="","",ROUND(K174*((1+H175)^(1/12)-1),2))</f>
      </c>
      <c r="K175" s="27">
        <f>IF(H175="","",ROUND(FV(H175,$D$5+(1-G175)/12,-PMT(H175,$D$5,0,-$D$7,0),0,0),2))</f>
      </c>
      <c r="L175" s="27"/>
      <c r="O175" t="str">
        <f>IF(F175="","ausblenden","drucken")</f>
        <v>ausblenden</v>
      </c>
    </row>
    <row r="176" spans="6:15" ht="12.75">
      <c r="F176" s="31">
        <f>IF(AND(EOMONTH(F175,1)&lt;=$D$6,F175&lt;&gt;""),EOMONTH(F175,1),"")</f>
      </c>
      <c r="G176" s="32">
        <f>IF(F176="","",G175-1)</f>
      </c>
      <c r="H176" s="33"/>
      <c r="I176" s="30">
        <f>IF(H176="","",K176-K175-J176)</f>
      </c>
      <c r="J176" s="34">
        <f>IF(H176="","",ROUND(K175*((1+H176)^(1/12)-1),2))</f>
      </c>
      <c r="K176" s="27">
        <f>IF(H176="","",ROUND(FV(H176,$D$5+(1-G176)/12,-PMT(H176,$D$5,0,-$D$7,0),0,0),2))</f>
      </c>
      <c r="L176" s="27"/>
      <c r="O176" t="str">
        <f>IF(F176="","ausblenden","drucken")</f>
        <v>ausblenden</v>
      </c>
    </row>
    <row r="177" spans="6:15" ht="12.75">
      <c r="F177" s="31">
        <f>IF(AND(EOMONTH(F176,1)&lt;=$D$6,F176&lt;&gt;""),EOMONTH(F176,1),"")</f>
      </c>
      <c r="G177" s="32">
        <f>IF(F177="","",G176-1)</f>
      </c>
      <c r="H177" s="33"/>
      <c r="I177" s="30">
        <f>IF(H177="","",K177-K176-J177)</f>
      </c>
      <c r="J177" s="34">
        <f>IF(H177="","",ROUND(K176*((1+H177)^(1/12)-1),2))</f>
      </c>
      <c r="K177" s="27">
        <f>IF(H177="","",ROUND(FV(H177,$D$5+(1-G177)/12,-PMT(H177,$D$5,0,-$D$7,0),0,0),2))</f>
      </c>
      <c r="L177" s="27"/>
      <c r="O177" t="str">
        <f>IF(F177="","ausblenden","drucken")</f>
        <v>ausblenden</v>
      </c>
    </row>
    <row r="178" spans="6:15" ht="12.75">
      <c r="F178" s="31">
        <f>IF(AND(EOMONTH(F177,1)&lt;=$D$6,F177&lt;&gt;""),EOMONTH(F177,1),"")</f>
      </c>
      <c r="G178" s="32">
        <f>IF(F178="","",G177-1)</f>
      </c>
      <c r="H178" s="33"/>
      <c r="I178" s="30">
        <f>IF(H178="","",K178-K177-J178)</f>
      </c>
      <c r="J178" s="34">
        <f>IF(H178="","",ROUND(K177*((1+H178)^(1/12)-1),2))</f>
      </c>
      <c r="K178" s="27">
        <f>IF(H178="","",ROUND(FV(H178,$D$5+(1-G178)/12,-PMT(H178,$D$5,0,-$D$7,0),0,0),2))</f>
      </c>
      <c r="L178" s="27"/>
      <c r="O178" t="str">
        <f>IF(F178="","ausblenden","drucken")</f>
        <v>ausblenden</v>
      </c>
    </row>
    <row r="179" spans="6:15" ht="12.75">
      <c r="F179" s="31">
        <f>IF(AND(EOMONTH(F178,1)&lt;=$D$6,F178&lt;&gt;""),EOMONTH(F178,1),"")</f>
      </c>
      <c r="G179" s="32">
        <f>IF(F179="","",G178-1)</f>
      </c>
      <c r="H179" s="33"/>
      <c r="I179" s="30">
        <f>IF(H179="","",K179-K178-J179)</f>
      </c>
      <c r="J179" s="34">
        <f>IF(H179="","",ROUND(K178*((1+H179)^(1/12)-1),2))</f>
      </c>
      <c r="K179" s="27">
        <f>IF(H179="","",ROUND(FV(H179,$D$5+(1-G179)/12,-PMT(H179,$D$5,0,-$D$7,0),0,0),2))</f>
      </c>
      <c r="L179" s="27"/>
      <c r="O179" t="str">
        <f>IF(F179="","ausblenden","drucken")</f>
        <v>ausblenden</v>
      </c>
    </row>
    <row r="180" spans="6:15" ht="12.75">
      <c r="F180" s="31">
        <f>IF(AND(EOMONTH(F179,1)&lt;=$D$6,F179&lt;&gt;""),EOMONTH(F179,1),"")</f>
      </c>
      <c r="G180" s="32">
        <f>IF(F180="","",G179-1)</f>
      </c>
      <c r="H180" s="33"/>
      <c r="I180" s="30">
        <f>IF(H180="","",K180-K179-J180)</f>
      </c>
      <c r="J180" s="34">
        <f>IF(H180="","",ROUND(K179*((1+H180)^(1/12)-1),2))</f>
      </c>
      <c r="K180" s="27">
        <f>IF(H180="","",ROUND(FV(H180,$D$5+(1-G180)/12,-PMT(H180,$D$5,0,-$D$7,0),0,0),2))</f>
      </c>
      <c r="L180" s="27"/>
      <c r="O180" t="str">
        <f>IF(F180="","ausblenden","drucken")</f>
        <v>ausblenden</v>
      </c>
    </row>
    <row r="181" spans="6:15" ht="12.75">
      <c r="F181" s="31">
        <f>IF(AND(EOMONTH(F180,1)&lt;=$D$6,F180&lt;&gt;""),EOMONTH(F180,1),"")</f>
      </c>
      <c r="G181" s="32">
        <f>IF(F181="","",G180-1)</f>
      </c>
      <c r="H181" s="33"/>
      <c r="I181" s="30">
        <f>IF(H181="","",K181-K180-J181)</f>
      </c>
      <c r="J181" s="34">
        <f>IF(H181="","",ROUND(K180*((1+H181)^(1/12)-1),2))</f>
      </c>
      <c r="K181" s="27">
        <f>IF(H181="","",ROUND(FV(H181,$D$5+(1-G181)/12,-PMT(H181,$D$5,0,-$D$7,0),0,0),2))</f>
      </c>
      <c r="L181" s="27"/>
      <c r="O181" t="str">
        <f>IF(F181="","ausblenden","drucken")</f>
        <v>ausblenden</v>
      </c>
    </row>
    <row r="182" spans="6:15" ht="12.75">
      <c r="F182" s="31">
        <f>IF(AND(EOMONTH(F181,1)&lt;=$D$6,F181&lt;&gt;""),EOMONTH(F181,1),"")</f>
      </c>
      <c r="G182" s="32">
        <f>IF(F182="","",G181-1)</f>
      </c>
      <c r="H182" s="33"/>
      <c r="I182" s="30">
        <f>IF(H182="","",K182-K181-J182)</f>
      </c>
      <c r="J182" s="34">
        <f>IF(H182="","",ROUND(K181*((1+H182)^(1/12)-1),2))</f>
      </c>
      <c r="K182" s="27">
        <f>IF(H182="","",ROUND(FV(H182,$D$5+(1-G182)/12,-PMT(H182,$D$5,0,-$D$7,0),0,0),2))</f>
      </c>
      <c r="L182" s="27"/>
      <c r="O182" t="str">
        <f>IF(F182="","ausblenden","drucken")</f>
        <v>ausblenden</v>
      </c>
    </row>
    <row r="183" spans="6:15" ht="12.75">
      <c r="F183" s="31">
        <f>IF(AND(EOMONTH(F182,1)&lt;=$D$6,F182&lt;&gt;""),EOMONTH(F182,1),"")</f>
      </c>
      <c r="G183" s="32">
        <f>IF(F183="","",G182-1)</f>
      </c>
      <c r="H183" s="33"/>
      <c r="I183" s="30">
        <f>IF(H183="","",K183-K182-J183)</f>
      </c>
      <c r="J183" s="34">
        <f>IF(H183="","",ROUND(K182*((1+H183)^(1/12)-1),2))</f>
      </c>
      <c r="K183" s="27">
        <f>IF(H183="","",ROUND(FV(H183,$D$5+(1-G183)/12,-PMT(H183,$D$5,0,-$D$7,0),0,0),2))</f>
      </c>
      <c r="L183" s="27"/>
      <c r="O183" t="str">
        <f>IF(F183="","ausblenden","drucken")</f>
        <v>ausblenden</v>
      </c>
    </row>
    <row r="184" spans="6:15" ht="12.75">
      <c r="F184" s="31">
        <f>IF(AND(EOMONTH(F183,1)&lt;=$D$6,F183&lt;&gt;""),EOMONTH(F183,1),"")</f>
      </c>
      <c r="G184" s="32">
        <f>IF(F184="","",G183-1)</f>
      </c>
      <c r="H184" s="33"/>
      <c r="I184" s="30">
        <f>IF(H184="","",K184-K183-J184)</f>
      </c>
      <c r="J184" s="34">
        <f>IF(H184="","",ROUND(K183*((1+H184)^(1/12)-1),2))</f>
      </c>
      <c r="K184" s="27">
        <f>IF(H184="","",ROUND(FV(H184,$D$5+(1-G184)/12,-PMT(H184,$D$5,0,-$D$7,0),0,0),2))</f>
      </c>
      <c r="L184" s="27"/>
      <c r="O184" t="str">
        <f>IF(F184="","ausblenden","drucken")</f>
        <v>ausblenden</v>
      </c>
    </row>
    <row r="185" spans="6:15" ht="12.75">
      <c r="F185" s="31">
        <f>IF(AND(EOMONTH(F184,1)&lt;=$D$6,F184&lt;&gt;""),EOMONTH(F184,1),"")</f>
      </c>
      <c r="G185" s="32">
        <f>IF(F185="","",G184-1)</f>
      </c>
      <c r="H185" s="33"/>
      <c r="I185" s="30">
        <f>IF(H185="","",K185-K184-J185)</f>
      </c>
      <c r="J185" s="34">
        <f>IF(H185="","",ROUND(K184*((1+H185)^(1/12)-1),2))</f>
      </c>
      <c r="K185" s="27">
        <f>IF(H185="","",ROUND(FV(H185,$D$5+(1-G185)/12,-PMT(H185,$D$5,0,-$D$7,0),0,0),2))</f>
      </c>
      <c r="L185" s="27"/>
      <c r="O185" t="str">
        <f>IF(F185="","ausblenden","drucken")</f>
        <v>ausblenden</v>
      </c>
    </row>
    <row r="186" spans="6:15" ht="12.75">
      <c r="F186" s="31">
        <f>IF(AND(EOMONTH(F185,1)&lt;=$D$6,F185&lt;&gt;""),EOMONTH(F185,1),"")</f>
      </c>
      <c r="G186" s="32">
        <f>IF(F186="","",G185-1)</f>
      </c>
      <c r="H186" s="33"/>
      <c r="I186" s="30">
        <f>IF(H186="","",K186-K185-J186)</f>
      </c>
      <c r="J186" s="34">
        <f>IF(H186="","",ROUND(K185*((1+H186)^(1/12)-1),2))</f>
      </c>
      <c r="K186" s="27">
        <f>IF(H186="","",ROUND(FV(H186,$D$5+(1-G186)/12,-PMT(H186,$D$5,0,-$D$7,0),0,0),2))</f>
      </c>
      <c r="L186" s="27"/>
      <c r="O186" t="str">
        <f>IF(F186="","ausblenden","drucken")</f>
        <v>ausblenden</v>
      </c>
    </row>
    <row r="187" spans="6:15" ht="12.75">
      <c r="F187" s="31">
        <f>IF(AND(EOMONTH(F186,1)&lt;=$D$6,F186&lt;&gt;""),EOMONTH(F186,1),"")</f>
      </c>
      <c r="G187" s="32">
        <f>IF(F187="","",G186-1)</f>
      </c>
      <c r="H187" s="33"/>
      <c r="I187" s="30">
        <f>IF(H187="","",K187-K186-J187)</f>
      </c>
      <c r="J187" s="34">
        <f>IF(H187="","",ROUND(K186*((1+H187)^(1/12)-1),2))</f>
      </c>
      <c r="K187" s="27">
        <f>IF(H187="","",ROUND(FV(H187,$D$5+(1-G187)/12,-PMT(H187,$D$5,0,-$D$7,0),0,0),2))</f>
      </c>
      <c r="L187" s="27"/>
      <c r="O187" t="str">
        <f>IF(F187="","ausblenden","drucken")</f>
        <v>ausblenden</v>
      </c>
    </row>
    <row r="188" spans="6:15" ht="12.75">
      <c r="F188" s="31">
        <f>IF(AND(EOMONTH(F187,1)&lt;=$D$6,F187&lt;&gt;""),EOMONTH(F187,1),"")</f>
      </c>
      <c r="G188" s="32">
        <f>IF(F188="","",G187-1)</f>
      </c>
      <c r="H188" s="33"/>
      <c r="I188" s="30">
        <f>IF(H188="","",K188-K187-J188)</f>
      </c>
      <c r="J188" s="34">
        <f>IF(H188="","",ROUND(K187*((1+H188)^(1/12)-1),2))</f>
      </c>
      <c r="K188" s="27">
        <f>IF(H188="","",ROUND(FV(H188,$D$5+(1-G188)/12,-PMT(H188,$D$5,0,-$D$7,0),0,0),2))</f>
      </c>
      <c r="L188" s="27"/>
      <c r="O188" t="str">
        <f>IF(F188="","ausblenden","drucken")</f>
        <v>ausblenden</v>
      </c>
    </row>
    <row r="189" spans="6:15" ht="12.75">
      <c r="F189" s="31">
        <f>IF(AND(EOMONTH(F188,1)&lt;=$D$6,F188&lt;&gt;""),EOMONTH(F188,1),"")</f>
      </c>
      <c r="G189" s="32">
        <f>IF(F189="","",G188-1)</f>
      </c>
      <c r="H189" s="33"/>
      <c r="I189" s="30">
        <f>IF(H189="","",K189-K188-J189)</f>
      </c>
      <c r="J189" s="34">
        <f>IF(H189="","",ROUND(K188*((1+H189)^(1/12)-1),2))</f>
      </c>
      <c r="K189" s="27">
        <f>IF(H189="","",ROUND(FV(H189,$D$5+(1-G189)/12,-PMT(H189,$D$5,0,-$D$7,0),0,0),2))</f>
      </c>
      <c r="L189" s="27"/>
      <c r="O189" t="str">
        <f>IF(F189="","ausblenden","drucken")</f>
        <v>ausblenden</v>
      </c>
    </row>
    <row r="190" spans="6:15" ht="12.75">
      <c r="F190" s="31">
        <f>IF(AND(EOMONTH(F189,1)&lt;=$D$6,F189&lt;&gt;""),EOMONTH(F189,1),"")</f>
      </c>
      <c r="G190" s="32">
        <f>IF(F190="","",G189-1)</f>
      </c>
      <c r="H190" s="33"/>
      <c r="I190" s="30">
        <f>IF(H190="","",K190-K189-J190)</f>
      </c>
      <c r="J190" s="34">
        <f>IF(H190="","",ROUND(K189*((1+H190)^(1/12)-1),2))</f>
      </c>
      <c r="K190" s="27">
        <f>IF(H190="","",ROUND(FV(H190,$D$5+(1-G190)/12,-PMT(H190,$D$5,0,-$D$7,0),0,0),2))</f>
      </c>
      <c r="L190" s="27"/>
      <c r="O190" t="str">
        <f>IF(F190="","ausblenden","drucken")</f>
        <v>ausblenden</v>
      </c>
    </row>
    <row r="191" spans="6:15" ht="12.75">
      <c r="F191" s="31">
        <f>IF(AND(EOMONTH(F190,1)&lt;=$D$6,F190&lt;&gt;""),EOMONTH(F190,1),"")</f>
      </c>
      <c r="G191" s="32">
        <f>IF(F191="","",G190-1)</f>
      </c>
      <c r="H191" s="33"/>
      <c r="I191" s="30">
        <f>IF(H191="","",K191-K190-J191)</f>
      </c>
      <c r="J191" s="34">
        <f>IF(H191="","",ROUND(K190*((1+H191)^(1/12)-1),2))</f>
      </c>
      <c r="K191" s="27">
        <f>IF(H191="","",ROUND(FV(H191,$D$5+(1-G191)/12,-PMT(H191,$D$5,0,-$D$7,0),0,0),2))</f>
      </c>
      <c r="L191" s="27"/>
      <c r="O191" t="str">
        <f>IF(F191="","ausblenden","drucken")</f>
        <v>ausblenden</v>
      </c>
    </row>
    <row r="192" spans="6:15" ht="12.75">
      <c r="F192" s="31">
        <f>IF(AND(EOMONTH(F191,1)&lt;=$D$6,F191&lt;&gt;""),EOMONTH(F191,1),"")</f>
      </c>
      <c r="G192" s="32">
        <f>IF(F192="","",G191-1)</f>
      </c>
      <c r="H192" s="33"/>
      <c r="I192" s="30">
        <f>IF(H192="","",K192-K191-J192)</f>
      </c>
      <c r="J192" s="34">
        <f>IF(H192="","",ROUND(K191*((1+H192)^(1/12)-1),2))</f>
      </c>
      <c r="K192" s="27">
        <f>IF(H192="","",ROUND(FV(H192,$D$5+(1-G192)/12,-PMT(H192,$D$5,0,-$D$7,0),0,0),2))</f>
      </c>
      <c r="L192" s="27"/>
      <c r="O192" t="str">
        <f>IF(F192="","ausblenden","drucken")</f>
        <v>ausblenden</v>
      </c>
    </row>
    <row r="193" spans="6:15" ht="12.75">
      <c r="F193" s="31">
        <f>IF(AND(EOMONTH(F192,1)&lt;=$D$6,F192&lt;&gt;""),EOMONTH(F192,1),"")</f>
      </c>
      <c r="G193" s="32">
        <f>IF(F193="","",G192-1)</f>
      </c>
      <c r="H193" s="33"/>
      <c r="I193" s="30">
        <f>IF(H193="","",K193-K192-J193)</f>
      </c>
      <c r="J193" s="34">
        <f>IF(H193="","",ROUND(K192*((1+H193)^(1/12)-1),2))</f>
      </c>
      <c r="K193" s="27">
        <f>IF(H193="","",ROUND(FV(H193,$D$5+(1-G193)/12,-PMT(H193,$D$5,0,-$D$7,0),0,0),2))</f>
      </c>
      <c r="L193" s="27"/>
      <c r="O193" t="str">
        <f>IF(F193="","ausblenden","drucken")</f>
        <v>ausblenden</v>
      </c>
    </row>
    <row r="194" spans="6:15" ht="12.75">
      <c r="F194" s="31">
        <f>IF(AND(EOMONTH(F193,1)&lt;=$D$6,F193&lt;&gt;""),EOMONTH(F193,1),"")</f>
      </c>
      <c r="G194" s="32">
        <f>IF(F194="","",G193-1)</f>
      </c>
      <c r="H194" s="33"/>
      <c r="I194" s="30">
        <f>IF(H194="","",K194-K193-J194)</f>
      </c>
      <c r="J194" s="34">
        <f>IF(H194="","",ROUND(K193*((1+H194)^(1/12)-1),2))</f>
      </c>
      <c r="K194" s="27">
        <f>IF(H194="","",ROUND(FV(H194,$D$5+(1-G194)/12,-PMT(H194,$D$5,0,-$D$7,0),0,0),2))</f>
      </c>
      <c r="L194" s="27"/>
      <c r="O194" t="str">
        <f>IF(F194="","ausblenden","drucken")</f>
        <v>ausblenden</v>
      </c>
    </row>
    <row r="195" spans="6:15" ht="12.75">
      <c r="F195" s="31">
        <f>IF(AND(EOMONTH(F194,1)&lt;=$D$6,F194&lt;&gt;""),EOMONTH(F194,1),"")</f>
      </c>
      <c r="G195" s="32">
        <f>IF(F195="","",G194-1)</f>
      </c>
      <c r="H195" s="33"/>
      <c r="I195" s="30">
        <f>IF(H195="","",K195-K194-J195)</f>
      </c>
      <c r="J195" s="34">
        <f>IF(H195="","",ROUND(K194*((1+H195)^(1/12)-1),2))</f>
      </c>
      <c r="K195" s="27">
        <f>IF(H195="","",ROUND(FV(H195,$D$5+(1-G195)/12,-PMT(H195,$D$5,0,-$D$7,0),0,0),2))</f>
      </c>
      <c r="L195" s="27"/>
      <c r="O195" t="str">
        <f>IF(F195="","ausblenden","drucken")</f>
        <v>ausblenden</v>
      </c>
    </row>
    <row r="196" spans="6:15" ht="12.75">
      <c r="F196" s="31">
        <f>IF(AND(EOMONTH(F195,1)&lt;=$D$6,F195&lt;&gt;""),EOMONTH(F195,1),"")</f>
      </c>
      <c r="G196" s="32">
        <f>IF(F196="","",G195-1)</f>
      </c>
      <c r="H196" s="33"/>
      <c r="I196" s="30">
        <f>IF(H196="","",K196-K195-J196)</f>
      </c>
      <c r="J196" s="34">
        <f>IF(H196="","",ROUND(K195*((1+H196)^(1/12)-1),2))</f>
      </c>
      <c r="K196" s="27">
        <f>IF(H196="","",ROUND(FV(H196,$D$5+(1-G196)/12,-PMT(H196,$D$5,0,-$D$7,0),0,0),2))</f>
      </c>
      <c r="L196" s="27"/>
      <c r="O196" t="str">
        <f>IF(F196="","ausblenden","drucken")</f>
        <v>ausblenden</v>
      </c>
    </row>
    <row r="197" spans="6:15" ht="12.75">
      <c r="F197" s="31">
        <f>IF(AND(EOMONTH(F196,1)&lt;=$D$6,F196&lt;&gt;""),EOMONTH(F196,1),"")</f>
      </c>
      <c r="G197" s="32">
        <f>IF(F197="","",G196-1)</f>
      </c>
      <c r="H197" s="33"/>
      <c r="I197" s="30">
        <f>IF(H197="","",K197-K196-J197)</f>
      </c>
      <c r="J197" s="34">
        <f>IF(H197="","",ROUND(K196*((1+H197)^(1/12)-1),2))</f>
      </c>
      <c r="K197" s="27">
        <f>IF(H197="","",ROUND(FV(H197,$D$5+(1-G197)/12,-PMT(H197,$D$5,0,-$D$7,0),0,0),2))</f>
      </c>
      <c r="L197" s="27"/>
      <c r="O197" t="str">
        <f>IF(F197="","ausblenden","drucken")</f>
        <v>ausblenden</v>
      </c>
    </row>
    <row r="198" spans="6:15" ht="12.75">
      <c r="F198" s="31">
        <f>IF(AND(EOMONTH(F197,1)&lt;=$D$6,F197&lt;&gt;""),EOMONTH(F197,1),"")</f>
      </c>
      <c r="G198" s="32">
        <f>IF(F198="","",G197-1)</f>
      </c>
      <c r="H198" s="33"/>
      <c r="I198" s="30">
        <f>IF(H198="","",K198-K197-J198)</f>
      </c>
      <c r="J198" s="34">
        <f>IF(H198="","",ROUND(K197*((1+H198)^(1/12)-1),2))</f>
      </c>
      <c r="K198" s="27">
        <f>IF(H198="","",ROUND(FV(H198,$D$5+(1-G198)/12,-PMT(H198,$D$5,0,-$D$7,0),0,0),2))</f>
      </c>
      <c r="L198" s="27"/>
      <c r="O198" t="str">
        <f>IF(F198="","ausblenden","drucken")</f>
        <v>ausblenden</v>
      </c>
    </row>
    <row r="199" spans="6:15" ht="12.75">
      <c r="F199" s="31">
        <f>IF(AND(EOMONTH(F198,1)&lt;=$D$6,F198&lt;&gt;""),EOMONTH(F198,1),"")</f>
      </c>
      <c r="G199" s="32">
        <f>IF(F199="","",G198-1)</f>
      </c>
      <c r="H199" s="33"/>
      <c r="I199" s="30">
        <f>IF(H199="","",K199-K198-J199)</f>
      </c>
      <c r="J199" s="34">
        <f>IF(H199="","",ROUND(K198*((1+H199)^(1/12)-1),2))</f>
      </c>
      <c r="K199" s="27">
        <f>IF(H199="","",ROUND(FV(H199,$D$5+(1-G199)/12,-PMT(H199,$D$5,0,-$D$7,0),0,0),2))</f>
      </c>
      <c r="L199" s="27"/>
      <c r="O199" t="str">
        <f>IF(F199="","ausblenden","drucken")</f>
        <v>ausblenden</v>
      </c>
    </row>
    <row r="200" spans="6:15" ht="12.75">
      <c r="F200" s="31">
        <f>IF(AND(EOMONTH(F199,1)&lt;=$D$6,F199&lt;&gt;""),EOMONTH(F199,1),"")</f>
      </c>
      <c r="G200" s="32">
        <f>IF(F200="","",G199-1)</f>
      </c>
      <c r="H200" s="33"/>
      <c r="I200" s="30">
        <f>IF(H200="","",K200-K199-J200)</f>
      </c>
      <c r="J200" s="34">
        <f>IF(H200="","",ROUND(K199*((1+H200)^(1/12)-1),2))</f>
      </c>
      <c r="K200" s="27">
        <f>IF(H200="","",ROUND(FV(H200,$D$5+(1-G200)/12,-PMT(H200,$D$5,0,-$D$7,0),0,0),2))</f>
      </c>
      <c r="L200" s="27"/>
      <c r="O200" t="str">
        <f>IF(F200="","ausblenden","drucken")</f>
        <v>ausblenden</v>
      </c>
    </row>
    <row r="201" spans="6:15" ht="12.75">
      <c r="F201" s="31">
        <f>IF(AND(EOMONTH(F200,1)&lt;=$D$6,F200&lt;&gt;""),EOMONTH(F200,1),"")</f>
      </c>
      <c r="G201" s="32">
        <f>IF(F201="","",G200-1)</f>
      </c>
      <c r="H201" s="33"/>
      <c r="I201" s="30">
        <f>IF(H201="","",K201-K200-J201)</f>
      </c>
      <c r="J201" s="34">
        <f>IF(H201="","",ROUND(K200*((1+H201)^(1/12)-1),2))</f>
      </c>
      <c r="K201" s="27">
        <f>IF(H201="","",ROUND(FV(H201,$D$5+(1-G201)/12,-PMT(H201,$D$5,0,-$D$7,0),0,0),2))</f>
      </c>
      <c r="L201" s="27"/>
      <c r="O201" t="str">
        <f>IF(F201="","ausblenden","drucken")</f>
        <v>ausblenden</v>
      </c>
    </row>
    <row r="202" spans="6:15" ht="12.75">
      <c r="F202" s="31">
        <f>IF(AND(EOMONTH(F201,1)&lt;=$D$6,F201&lt;&gt;""),EOMONTH(F201,1),"")</f>
      </c>
      <c r="G202" s="32">
        <f>IF(F202="","",G201-1)</f>
      </c>
      <c r="H202" s="33"/>
      <c r="I202" s="30">
        <f>IF(H202="","",K202-K201-J202)</f>
      </c>
      <c r="J202" s="34">
        <f>IF(H202="","",ROUND(K201*((1+H202)^(1/12)-1),2))</f>
      </c>
      <c r="K202" s="27">
        <f>IF(H202="","",ROUND(FV(H202,$D$5+(1-G202)/12,-PMT(H202,$D$5,0,-$D$7,0),0,0),2))</f>
      </c>
      <c r="L202" s="27"/>
      <c r="O202" t="str">
        <f>IF(F202="","ausblenden","drucken")</f>
        <v>ausblenden</v>
      </c>
    </row>
    <row r="203" spans="6:15" ht="12.75">
      <c r="F203" s="31">
        <f>IF(AND(EOMONTH(F202,1)&lt;=$D$6,F202&lt;&gt;""),EOMONTH(F202,1),"")</f>
      </c>
      <c r="G203" s="32">
        <f>IF(F203="","",G202-1)</f>
      </c>
      <c r="H203" s="33"/>
      <c r="I203" s="30">
        <f>IF(H203="","",K203-K202-J203)</f>
      </c>
      <c r="J203" s="34">
        <f>IF(H203="","",ROUND(K202*((1+H203)^(1/12)-1),2))</f>
      </c>
      <c r="K203" s="27">
        <f>IF(H203="","",ROUND(FV(H203,$D$5+(1-G203)/12,-PMT(H203,$D$5,0,-$D$7,0),0,0),2))</f>
      </c>
      <c r="L203" s="27"/>
      <c r="O203" t="str">
        <f>IF(F203="","ausblenden","drucken")</f>
        <v>ausblenden</v>
      </c>
    </row>
    <row r="204" spans="6:15" ht="12.75">
      <c r="F204" s="31">
        <f>IF(AND(EOMONTH(F203,1)&lt;=$D$6,F203&lt;&gt;""),EOMONTH(F203,1),"")</f>
      </c>
      <c r="G204" s="32">
        <f>IF(F204="","",G203-1)</f>
      </c>
      <c r="H204" s="33"/>
      <c r="I204" s="30">
        <f>IF(H204="","",K204-K203-J204)</f>
      </c>
      <c r="J204" s="34">
        <f>IF(H204="","",ROUND(K203*((1+H204)^(1/12)-1),2))</f>
      </c>
      <c r="K204" s="27">
        <f>IF(H204="","",ROUND(FV(H204,$D$5+(1-G204)/12,-PMT(H204,$D$5,0,-$D$7,0),0,0),2))</f>
      </c>
      <c r="L204" s="27"/>
      <c r="O204" t="str">
        <f>IF(F204="","ausblenden","drucken")</f>
        <v>ausblenden</v>
      </c>
    </row>
    <row r="205" spans="6:15" ht="12.75">
      <c r="F205" s="31">
        <f>IF(AND(EOMONTH(F204,1)&lt;=$D$6,F204&lt;&gt;""),EOMONTH(F204,1),"")</f>
      </c>
      <c r="G205" s="32">
        <f>IF(F205="","",G204-1)</f>
      </c>
      <c r="H205" s="33"/>
      <c r="I205" s="30">
        <f>IF(H205="","",K205-K204-J205)</f>
      </c>
      <c r="J205" s="34">
        <f>IF(H205="","",ROUND(K204*((1+H205)^(1/12)-1),2))</f>
      </c>
      <c r="K205" s="27">
        <f>IF(H205="","",ROUND(FV(H205,$D$5+(1-G205)/12,-PMT(H205,$D$5,0,-$D$7,0),0,0),2))</f>
      </c>
      <c r="L205" s="27"/>
      <c r="O205" t="str">
        <f>IF(F205="","ausblenden","drucken")</f>
        <v>ausblenden</v>
      </c>
    </row>
    <row r="206" spans="6:15" ht="12.75">
      <c r="F206" s="31">
        <f>IF(AND(EOMONTH(F205,1)&lt;=$D$6,F205&lt;&gt;""),EOMONTH(F205,1),"")</f>
      </c>
      <c r="G206" s="32">
        <f>IF(F206="","",G205-1)</f>
      </c>
      <c r="H206" s="33"/>
      <c r="I206" s="30">
        <f>IF(H206="","",K206-K205-J206)</f>
      </c>
      <c r="J206" s="34">
        <f>IF(H206="","",ROUND(K205*((1+H206)^(1/12)-1),2))</f>
      </c>
      <c r="K206" s="27">
        <f>IF(H206="","",ROUND(FV(H206,$D$5+(1-G206)/12,-PMT(H206,$D$5,0,-$D$7,0),0,0),2))</f>
      </c>
      <c r="L206" s="27"/>
      <c r="O206" t="str">
        <f>IF(F206="","ausblenden","drucken")</f>
        <v>ausblenden</v>
      </c>
    </row>
    <row r="207" spans="6:15" ht="12.75">
      <c r="F207" s="31">
        <f>IF(AND(EOMONTH(F206,1)&lt;=$D$6,F206&lt;&gt;""),EOMONTH(F206,1),"")</f>
      </c>
      <c r="G207" s="32">
        <f>IF(F207="","",G206-1)</f>
      </c>
      <c r="H207" s="33"/>
      <c r="I207" s="30">
        <f>IF(H207="","",K207-K206-J207)</f>
      </c>
      <c r="J207" s="34">
        <f>IF(H207="","",ROUND(K206*((1+H207)^(1/12)-1),2))</f>
      </c>
      <c r="K207" s="27">
        <f>IF(H207="","",ROUND(FV(H207,$D$5+(1-G207)/12,-PMT(H207,$D$5,0,-$D$7,0),0,0),2))</f>
      </c>
      <c r="L207" s="27"/>
      <c r="O207" t="str">
        <f>IF(F207="","ausblenden","drucken")</f>
        <v>ausblenden</v>
      </c>
    </row>
    <row r="208" spans="6:15" ht="12.75">
      <c r="F208" s="31">
        <f>IF(AND(EOMONTH(F207,1)&lt;=$D$6,F207&lt;&gt;""),EOMONTH(F207,1),"")</f>
      </c>
      <c r="G208" s="32">
        <f>IF(F208="","",G207-1)</f>
      </c>
      <c r="H208" s="33"/>
      <c r="I208" s="30">
        <f>IF(H208="","",K208-K207-J208)</f>
      </c>
      <c r="J208" s="34">
        <f>IF(H208="","",ROUND(K207*((1+H208)^(1/12)-1),2))</f>
      </c>
      <c r="K208" s="27">
        <f>IF(H208="","",ROUND(FV(H208,$D$5+(1-G208)/12,-PMT(H208,$D$5,0,-$D$7,0),0,0),2))</f>
      </c>
      <c r="L208" s="27"/>
      <c r="O208" t="str">
        <f>IF(F208="","ausblenden","drucken")</f>
        <v>ausblenden</v>
      </c>
    </row>
    <row r="209" spans="6:15" ht="12.75">
      <c r="F209" s="31">
        <f>IF(AND(EOMONTH(F208,1)&lt;=$D$6,F208&lt;&gt;""),EOMONTH(F208,1),"")</f>
      </c>
      <c r="G209" s="32">
        <f>IF(F209="","",G208-1)</f>
      </c>
      <c r="H209" s="33"/>
      <c r="I209" s="30">
        <f>IF(H209="","",K209-K208-J209)</f>
      </c>
      <c r="J209" s="34">
        <f>IF(H209="","",ROUND(K208*((1+H209)^(1/12)-1),2))</f>
      </c>
      <c r="K209" s="27">
        <f>IF(H209="","",ROUND(FV(H209,$D$5+(1-G209)/12,-PMT(H209,$D$5,0,-$D$7,0),0,0),2))</f>
      </c>
      <c r="L209" s="27"/>
      <c r="O209" t="str">
        <f>IF(F209="","ausblenden","drucken")</f>
        <v>ausblenden</v>
      </c>
    </row>
    <row r="210" spans="6:15" ht="12.75">
      <c r="F210" s="31">
        <f>IF(AND(EOMONTH(F209,1)&lt;=$D$6,F209&lt;&gt;""),EOMONTH(F209,1),"")</f>
      </c>
      <c r="G210" s="32">
        <f>IF(F210="","",G209-1)</f>
      </c>
      <c r="H210" s="33"/>
      <c r="I210" s="30">
        <f>IF(H210="","",K210-K209-J210)</f>
      </c>
      <c r="J210" s="34">
        <f>IF(H210="","",ROUND(K209*((1+H210)^(1/12)-1),2))</f>
      </c>
      <c r="K210" s="27">
        <f>IF(H210="","",ROUND(FV(H210,$D$5+(1-G210)/12,-PMT(H210,$D$5,0,-$D$7,0),0,0),2))</f>
      </c>
      <c r="L210" s="27"/>
      <c r="O210" t="str">
        <f>IF(F210="","ausblenden","drucken")</f>
        <v>ausblenden</v>
      </c>
    </row>
    <row r="211" spans="6:15" ht="12.75">
      <c r="F211" s="31">
        <f>IF(AND(EOMONTH(F210,1)&lt;=$D$6,F210&lt;&gt;""),EOMONTH(F210,1),"")</f>
      </c>
      <c r="G211" s="32">
        <f>IF(F211="","",G210-1)</f>
      </c>
      <c r="H211" s="33"/>
      <c r="I211" s="30">
        <f>IF(H211="","",K211-K210-J211)</f>
      </c>
      <c r="J211" s="34">
        <f>IF(H211="","",ROUND(K210*((1+H211)^(1/12)-1),2))</f>
      </c>
      <c r="K211" s="27">
        <f>IF(H211="","",ROUND(FV(H211,$D$5+(1-G211)/12,-PMT(H211,$D$5,0,-$D$7,0),0,0),2))</f>
      </c>
      <c r="L211" s="27"/>
      <c r="O211" t="str">
        <f>IF(F211="","ausblenden","drucken")</f>
        <v>ausblenden</v>
      </c>
    </row>
    <row r="212" spans="6:15" ht="12.75">
      <c r="F212" s="31">
        <f>IF(AND(EOMONTH(F211,1)&lt;=$D$6,F211&lt;&gt;""),EOMONTH(F211,1),"")</f>
      </c>
      <c r="G212" s="32">
        <f>IF(F212="","",G211-1)</f>
      </c>
      <c r="H212" s="33"/>
      <c r="I212" s="30">
        <f>IF(H212="","",K212-K211-J212)</f>
      </c>
      <c r="J212" s="34">
        <f>IF(H212="","",ROUND(K211*((1+H212)^(1/12)-1),2))</f>
      </c>
      <c r="K212" s="27">
        <f>IF(H212="","",ROUND(FV(H212,$D$5+(1-G212)/12,-PMT(H212,$D$5,0,-$D$7,0),0,0),2))</f>
      </c>
      <c r="L212" s="27"/>
      <c r="O212" t="str">
        <f>IF(F212="","ausblenden","drucken")</f>
        <v>ausblenden</v>
      </c>
    </row>
    <row r="213" spans="6:15" ht="12.75">
      <c r="F213" s="31">
        <f>IF(AND(EOMONTH(F212,1)&lt;=$D$6,F212&lt;&gt;""),EOMONTH(F212,1),"")</f>
      </c>
      <c r="G213" s="32">
        <f>IF(F213="","",G212-1)</f>
      </c>
      <c r="H213" s="33"/>
      <c r="I213" s="30">
        <f>IF(H213="","",K213-K212-J213)</f>
      </c>
      <c r="J213" s="34">
        <f>IF(H213="","",ROUND(K212*((1+H213)^(1/12)-1),2))</f>
      </c>
      <c r="K213" s="27">
        <f>IF(H213="","",ROUND(FV(H213,$D$5+(1-G213)/12,-PMT(H213,$D$5,0,-$D$7,0),0,0),2))</f>
      </c>
      <c r="L213" s="27"/>
      <c r="O213" t="str">
        <f>IF(F213="","ausblenden","drucken")</f>
        <v>ausblenden</v>
      </c>
    </row>
    <row r="214" spans="6:15" ht="12.75">
      <c r="F214" s="31">
        <f>IF(AND(EOMONTH(F213,1)&lt;=$D$6,F213&lt;&gt;""),EOMONTH(F213,1),"")</f>
      </c>
      <c r="G214" s="32">
        <f>IF(F214="","",G213-1)</f>
      </c>
      <c r="H214" s="33"/>
      <c r="I214" s="30">
        <f>IF(H214="","",K214-K213-J214)</f>
      </c>
      <c r="J214" s="34">
        <f>IF(H214="","",ROUND(K213*((1+H214)^(1/12)-1),2))</f>
      </c>
      <c r="K214" s="27">
        <f>IF(H214="","",ROUND(FV(H214,$D$5+(1-G214)/12,-PMT(H214,$D$5,0,-$D$7,0),0,0),2))</f>
      </c>
      <c r="L214" s="27"/>
      <c r="O214" t="str">
        <f>IF(F214="","ausblenden","drucken")</f>
        <v>ausblenden</v>
      </c>
    </row>
    <row r="215" spans="6:15" ht="12.75">
      <c r="F215" s="31">
        <f>IF(AND(EOMONTH(F214,1)&lt;=$D$6,F214&lt;&gt;""),EOMONTH(F214,1),"")</f>
      </c>
      <c r="G215" s="32">
        <f>IF(F215="","",G214-1)</f>
      </c>
      <c r="H215" s="33"/>
      <c r="I215" s="30">
        <f>IF(H215="","",K215-K214-J215)</f>
      </c>
      <c r="J215" s="34">
        <f>IF(H215="","",ROUND(K214*((1+H215)^(1/12)-1),2))</f>
      </c>
      <c r="K215" s="27">
        <f>IF(H215="","",ROUND(FV(H215,$D$5+(1-G215)/12,-PMT(H215,$D$5,0,-$D$7,0),0,0),2))</f>
      </c>
      <c r="L215" s="27"/>
      <c r="O215" t="str">
        <f>IF(F215="","ausblenden","drucken")</f>
        <v>ausblenden</v>
      </c>
    </row>
    <row r="216" spans="6:15" ht="12.75">
      <c r="F216" s="31">
        <f>IF(AND(EOMONTH(F215,1)&lt;=$D$6,F215&lt;&gt;""),EOMONTH(F215,1),"")</f>
      </c>
      <c r="G216" s="32">
        <f>IF(F216="","",G215-1)</f>
      </c>
      <c r="H216" s="33"/>
      <c r="I216" s="30">
        <f>IF(H216="","",K216-K215-J216)</f>
      </c>
      <c r="J216" s="34">
        <f>IF(H216="","",ROUND(K215*((1+H216)^(1/12)-1),2))</f>
      </c>
      <c r="K216" s="27">
        <f>IF(H216="","",ROUND(FV(H216,$D$5+(1-G216)/12,-PMT(H216,$D$5,0,-$D$7,0),0,0),2))</f>
      </c>
      <c r="L216" s="27"/>
      <c r="O216" t="str">
        <f>IF(F216="","ausblenden","drucken")</f>
        <v>ausblenden</v>
      </c>
    </row>
    <row r="217" spans="6:15" ht="12.75">
      <c r="F217" s="31">
        <f>IF(AND(EOMONTH(F216,1)&lt;=$D$6,F216&lt;&gt;""),EOMONTH(F216,1),"")</f>
      </c>
      <c r="G217" s="32">
        <f>IF(F217="","",G216-1)</f>
      </c>
      <c r="H217" s="33"/>
      <c r="I217" s="30">
        <f>IF(H217="","",K217-K216-J217)</f>
      </c>
      <c r="J217" s="34">
        <f>IF(H217="","",ROUND(K216*((1+H217)^(1/12)-1),2))</f>
      </c>
      <c r="K217" s="27">
        <f>IF(H217="","",ROUND(FV(H217,$D$5+(1-G217)/12,-PMT(H217,$D$5,0,-$D$7,0),0,0),2))</f>
      </c>
      <c r="L217" s="27"/>
      <c r="O217" t="str">
        <f>IF(F217="","ausblenden","drucken")</f>
        <v>ausblenden</v>
      </c>
    </row>
    <row r="218" spans="6:15" ht="12.75">
      <c r="F218" s="31">
        <f>IF(AND(EOMONTH(F217,1)&lt;=$D$6,F217&lt;&gt;""),EOMONTH(F217,1),"")</f>
      </c>
      <c r="G218" s="32">
        <f>IF(F218="","",G217-1)</f>
      </c>
      <c r="H218" s="33"/>
      <c r="I218" s="30">
        <f>IF(H218="","",K218-K217-J218)</f>
      </c>
      <c r="J218" s="34">
        <f>IF(H218="","",ROUND(K217*((1+H218)^(1/12)-1),2))</f>
      </c>
      <c r="K218" s="27">
        <f>IF(H218="","",ROUND(FV(H218,$D$5+(1-G218)/12,-PMT(H218,$D$5,0,-$D$7,0),0,0),2))</f>
      </c>
      <c r="L218" s="27"/>
      <c r="O218" t="str">
        <f>IF(F218="","ausblenden","drucken")</f>
        <v>ausblenden</v>
      </c>
    </row>
    <row r="219" spans="6:15" ht="12.75">
      <c r="F219" s="31">
        <f>IF(AND(EOMONTH(F218,1)&lt;=$D$6,F218&lt;&gt;""),EOMONTH(F218,1),"")</f>
      </c>
      <c r="G219" s="32">
        <f>IF(F219="","",G218-1)</f>
      </c>
      <c r="H219" s="33"/>
      <c r="I219" s="30">
        <f>IF(H219="","",K219-K218-J219)</f>
      </c>
      <c r="J219" s="34">
        <f>IF(H219="","",ROUND(K218*((1+H219)^(1/12)-1),2))</f>
      </c>
      <c r="K219" s="27">
        <f>IF(H219="","",ROUND(FV(H219,$D$5+(1-G219)/12,-PMT(H219,$D$5,0,-$D$7,0),0,0),2))</f>
      </c>
      <c r="L219" s="27"/>
      <c r="O219" t="str">
        <f>IF(F219="","ausblenden","drucken")</f>
        <v>ausblenden</v>
      </c>
    </row>
    <row r="220" spans="6:15" ht="12.75">
      <c r="F220" s="31">
        <f>IF(AND(EOMONTH(F219,1)&lt;=$D$6,F219&lt;&gt;""),EOMONTH(F219,1),"")</f>
      </c>
      <c r="G220" s="32">
        <f>IF(F220="","",G219-1)</f>
      </c>
      <c r="H220" s="33"/>
      <c r="I220" s="30">
        <f>IF(H220="","",K220-K219-J220)</f>
      </c>
      <c r="J220" s="34">
        <f>IF(H220="","",ROUND(K219*((1+H220)^(1/12)-1),2))</f>
      </c>
      <c r="K220" s="27">
        <f>IF(H220="","",ROUND(FV(H220,$D$5+(1-G220)/12,-PMT(H220,$D$5,0,-$D$7,0),0,0),2))</f>
      </c>
      <c r="L220" s="27"/>
      <c r="O220" t="str">
        <f>IF(F220="","ausblenden","drucken")</f>
        <v>ausblenden</v>
      </c>
    </row>
    <row r="221" spans="6:15" ht="12.75">
      <c r="F221" s="31">
        <f>IF(AND(EOMONTH(F220,1)&lt;=$D$6,F220&lt;&gt;""),EOMONTH(F220,1),"")</f>
      </c>
      <c r="G221" s="32">
        <f>IF(F221="","",G220-1)</f>
      </c>
      <c r="H221" s="33"/>
      <c r="I221" s="30">
        <f>IF(H221="","",K221-K220-J221)</f>
      </c>
      <c r="J221" s="34">
        <f>IF(H221="","",ROUND(K220*((1+H221)^(1/12)-1),2))</f>
      </c>
      <c r="K221" s="27">
        <f>IF(H221="","",ROUND(FV(H221,$D$5+(1-G221)/12,-PMT(H221,$D$5,0,-$D$7,0),0,0),2))</f>
      </c>
      <c r="L221" s="27"/>
      <c r="O221" t="str">
        <f>IF(F221="","ausblenden","drucken")</f>
        <v>ausblenden</v>
      </c>
    </row>
    <row r="222" spans="6:15" ht="12.75">
      <c r="F222" s="31">
        <f>IF(AND(EOMONTH(F221,1)&lt;=$D$6,F221&lt;&gt;""),EOMONTH(F221,1),"")</f>
      </c>
      <c r="G222" s="32">
        <f>IF(F222="","",G221-1)</f>
      </c>
      <c r="H222" s="33"/>
      <c r="I222" s="30">
        <f>IF(H222="","",K222-K221-J222)</f>
      </c>
      <c r="J222" s="34">
        <f>IF(H222="","",ROUND(K221*((1+H222)^(1/12)-1),2))</f>
      </c>
      <c r="K222" s="27">
        <f>IF(H222="","",ROUND(FV(H222,$D$5+(1-G222)/12,-PMT(H222,$D$5,0,-$D$7,0),0,0),2))</f>
      </c>
      <c r="L222" s="27"/>
      <c r="O222" t="str">
        <f>IF(F222="","ausblenden","drucken")</f>
        <v>ausblenden</v>
      </c>
    </row>
    <row r="223" spans="6:15" ht="12.75">
      <c r="F223" s="31">
        <f>IF(AND(EOMONTH(F222,1)&lt;=$D$6,F222&lt;&gt;""),EOMONTH(F222,1),"")</f>
      </c>
      <c r="G223" s="32">
        <f>IF(F223="","",G222-1)</f>
      </c>
      <c r="H223" s="33"/>
      <c r="I223" s="30">
        <f>IF(H223="","",K223-K222-J223)</f>
      </c>
      <c r="J223" s="34">
        <f>IF(H223="","",ROUND(K222*((1+H223)^(1/12)-1),2))</f>
      </c>
      <c r="K223" s="27">
        <f>IF(H223="","",ROUND(FV(H223,$D$5+(1-G223)/12,-PMT(H223,$D$5,0,-$D$7,0),0,0),2))</f>
      </c>
      <c r="L223" s="27"/>
      <c r="O223" t="str">
        <f>IF(F223="","ausblenden","drucken")</f>
        <v>ausblenden</v>
      </c>
    </row>
    <row r="224" spans="6:15" ht="12.75">
      <c r="F224" s="31">
        <f>IF(AND(EOMONTH(F223,1)&lt;=$D$6,F223&lt;&gt;""),EOMONTH(F223,1),"")</f>
      </c>
      <c r="G224" s="32">
        <f>IF(F224="","",G223-1)</f>
      </c>
      <c r="H224" s="33"/>
      <c r="I224" s="30">
        <f>IF(H224="","",K224-K223-J224)</f>
      </c>
      <c r="J224" s="34">
        <f>IF(H224="","",ROUND(K223*((1+H224)^(1/12)-1),2))</f>
      </c>
      <c r="K224" s="27">
        <f>IF(H224="","",ROUND(FV(H224,$D$5+(1-G224)/12,-PMT(H224,$D$5,0,-$D$7,0),0,0),2))</f>
      </c>
      <c r="L224" s="27"/>
      <c r="O224" t="str">
        <f>IF(F224="","ausblenden","drucken")</f>
        <v>ausblenden</v>
      </c>
    </row>
    <row r="225" spans="6:15" ht="12.75">
      <c r="F225" s="31">
        <f>IF(AND(EOMONTH(F224,1)&lt;=$D$6,F224&lt;&gt;""),EOMONTH(F224,1),"")</f>
      </c>
      <c r="G225" s="32">
        <f>IF(F225="","",G224-1)</f>
      </c>
      <c r="H225" s="33"/>
      <c r="I225" s="30">
        <f>IF(H225="","",K225-K224-J225)</f>
      </c>
      <c r="J225" s="34">
        <f>IF(H225="","",ROUND(K224*((1+H225)^(1/12)-1),2))</f>
      </c>
      <c r="K225" s="27">
        <f>IF(H225="","",ROUND(FV(H225,$D$5+(1-G225)/12,-PMT(H225,$D$5,0,-$D$7,0),0,0),2))</f>
      </c>
      <c r="L225" s="27"/>
      <c r="O225" t="str">
        <f>IF(F225="","ausblenden","drucken")</f>
        <v>ausblenden</v>
      </c>
    </row>
    <row r="226" spans="6:15" ht="12.75">
      <c r="F226" s="31">
        <f>IF(AND(EOMONTH(F225,1)&lt;=$D$6,F225&lt;&gt;""),EOMONTH(F225,1),"")</f>
      </c>
      <c r="G226" s="32">
        <f>IF(F226="","",G225-1)</f>
      </c>
      <c r="H226" s="33"/>
      <c r="I226" s="30">
        <f>IF(H226="","",K226-K225-J226)</f>
      </c>
      <c r="J226" s="34">
        <f>IF(H226="","",ROUND(K225*((1+H226)^(1/12)-1),2))</f>
      </c>
      <c r="K226" s="27">
        <f>IF(H226="","",ROUND(FV(H226,$D$5+(1-G226)/12,-PMT(H226,$D$5,0,-$D$7,0),0,0),2))</f>
      </c>
      <c r="L226" s="27"/>
      <c r="O226" t="str">
        <f>IF(F226="","ausblenden","drucken")</f>
        <v>ausblenden</v>
      </c>
    </row>
    <row r="227" spans="6:15" ht="12.75">
      <c r="F227" s="31">
        <f>IF(AND(EOMONTH(F226,1)&lt;=$D$6,F226&lt;&gt;""),EOMONTH(F226,1),"")</f>
      </c>
      <c r="G227" s="32">
        <f>IF(F227="","",G226-1)</f>
      </c>
      <c r="H227" s="33"/>
      <c r="I227" s="30">
        <f>IF(H227="","",K227-K226-J227)</f>
      </c>
      <c r="J227" s="34">
        <f>IF(H227="","",ROUND(K226*((1+H227)^(1/12)-1),2))</f>
      </c>
      <c r="K227" s="27">
        <f>IF(H227="","",ROUND(FV(H227,$D$5+(1-G227)/12,-PMT(H227,$D$5,0,-$D$7,0),0,0),2))</f>
      </c>
      <c r="L227" s="27"/>
      <c r="O227" t="str">
        <f>IF(F227="","ausblenden","drucken")</f>
        <v>ausblenden</v>
      </c>
    </row>
    <row r="228" spans="6:15" ht="12.75">
      <c r="F228" s="31">
        <f>IF(AND(EOMONTH(F227,1)&lt;=$D$6,F227&lt;&gt;""),EOMONTH(F227,1),"")</f>
      </c>
      <c r="G228" s="32">
        <f>IF(F228="","",G227-1)</f>
      </c>
      <c r="H228" s="33"/>
      <c r="I228" s="30">
        <f>IF(H228="","",K228-K227-J228)</f>
      </c>
      <c r="J228" s="34">
        <f>IF(H228="","",ROUND(K227*((1+H228)^(1/12)-1),2))</f>
      </c>
      <c r="K228" s="27">
        <f>IF(H228="","",ROUND(FV(H228,$D$5+(1-G228)/12,-PMT(H228,$D$5,0,-$D$7,0),0,0),2))</f>
      </c>
      <c r="L228" s="27"/>
      <c r="O228" t="str">
        <f>IF(F228="","ausblenden","drucken")</f>
        <v>ausblenden</v>
      </c>
    </row>
    <row r="229" spans="6:15" ht="12.75">
      <c r="F229" s="31">
        <f>IF(AND(EOMONTH(F228,1)&lt;=$D$6,F228&lt;&gt;""),EOMONTH(F228,1),"")</f>
      </c>
      <c r="G229" s="32">
        <f>IF(F229="","",G228-1)</f>
      </c>
      <c r="H229" s="33"/>
      <c r="I229" s="30">
        <f>IF(H229="","",K229-K228-J229)</f>
      </c>
      <c r="J229" s="34">
        <f>IF(H229="","",ROUND(K228*((1+H229)^(1/12)-1),2))</f>
      </c>
      <c r="K229" s="27">
        <f>IF(H229="","",ROUND(FV(H229,$D$5+(1-G229)/12,-PMT(H229,$D$5,0,-$D$7,0),0,0),2))</f>
      </c>
      <c r="L229" s="27"/>
      <c r="O229" t="str">
        <f>IF(F229="","ausblenden","drucken")</f>
        <v>ausblenden</v>
      </c>
    </row>
    <row r="230" spans="6:15" ht="12.75">
      <c r="F230" s="31">
        <f>IF(AND(EOMONTH(F229,1)&lt;=$D$6,F229&lt;&gt;""),EOMONTH(F229,1),"")</f>
      </c>
      <c r="G230" s="32">
        <f>IF(F230="","",G229-1)</f>
      </c>
      <c r="H230" s="33"/>
      <c r="I230" s="30">
        <f>IF(H230="","",K230-K229-J230)</f>
      </c>
      <c r="J230" s="34">
        <f>IF(H230="","",ROUND(K229*((1+H230)^(1/12)-1),2))</f>
      </c>
      <c r="K230" s="27">
        <f>IF(H230="","",ROUND(FV(H230,$D$5+(1-G230)/12,-PMT(H230,$D$5,0,-$D$7,0),0,0),2))</f>
      </c>
      <c r="L230" s="27"/>
      <c r="O230" t="str">
        <f>IF(F230="","ausblenden","drucken")</f>
        <v>ausblenden</v>
      </c>
    </row>
    <row r="231" spans="6:15" ht="12.75">
      <c r="F231" s="31">
        <f>IF(AND(EOMONTH(F230,1)&lt;=$D$6,F230&lt;&gt;""),EOMONTH(F230,1),"")</f>
      </c>
      <c r="G231" s="32">
        <f>IF(F231="","",G230-1)</f>
      </c>
      <c r="H231" s="33"/>
      <c r="I231" s="30">
        <f>IF(H231="","",K231-K230-J231)</f>
      </c>
      <c r="J231" s="34">
        <f>IF(H231="","",ROUND(K230*((1+H231)^(1/12)-1),2))</f>
      </c>
      <c r="K231" s="27">
        <f>IF(H231="","",ROUND(FV(H231,$D$5+(1-G231)/12,-PMT(H231,$D$5,0,-$D$7,0),0,0),2))</f>
      </c>
      <c r="L231" s="27"/>
      <c r="O231" t="str">
        <f>IF(F231="","ausblenden","drucken")</f>
        <v>ausblenden</v>
      </c>
    </row>
    <row r="232" spans="6:15" ht="12.75">
      <c r="F232" s="31">
        <f>IF(AND(EOMONTH(F231,1)&lt;=$D$6,F231&lt;&gt;""),EOMONTH(F231,1),"")</f>
      </c>
      <c r="G232" s="32">
        <f>IF(F232="","",G231-1)</f>
      </c>
      <c r="H232" s="33"/>
      <c r="I232" s="30">
        <f>IF(H232="","",K232-K231-J232)</f>
      </c>
      <c r="J232" s="34">
        <f>IF(H232="","",ROUND(K231*((1+H232)^(1/12)-1),2))</f>
      </c>
      <c r="K232" s="27">
        <f>IF(H232="","",ROUND(FV(H232,$D$5+(1-G232)/12,-PMT(H232,$D$5,0,-$D$7,0),0,0),2))</f>
      </c>
      <c r="L232" s="27"/>
      <c r="O232" t="str">
        <f>IF(F232="","ausblenden","drucken")</f>
        <v>ausblenden</v>
      </c>
    </row>
    <row r="233" spans="6:15" ht="12.75">
      <c r="F233" s="31">
        <f>IF(AND(EOMONTH(F232,1)&lt;=$D$6,F232&lt;&gt;""),EOMONTH(F232,1),"")</f>
      </c>
      <c r="G233" s="32">
        <f>IF(F233="","",G232-1)</f>
      </c>
      <c r="H233" s="33"/>
      <c r="I233" s="30">
        <f>IF(H233="","",K233-K232-J233)</f>
      </c>
      <c r="J233" s="34">
        <f>IF(H233="","",ROUND(K232*((1+H233)^(1/12)-1),2))</f>
      </c>
      <c r="K233" s="27">
        <f>IF(H233="","",ROUND(FV(H233,$D$5+(1-G233)/12,-PMT(H233,$D$5,0,-$D$7,0),0,0),2))</f>
      </c>
      <c r="L233" s="27"/>
      <c r="O233" t="str">
        <f>IF(F233="","ausblenden","drucken")</f>
        <v>ausblenden</v>
      </c>
    </row>
    <row r="234" spans="6:15" ht="12.75">
      <c r="F234" s="31">
        <f>IF(AND(EOMONTH(F233,1)&lt;=$D$6,F233&lt;&gt;""),EOMONTH(F233,1),"")</f>
      </c>
      <c r="G234" s="32">
        <f>IF(F234="","",G233-1)</f>
      </c>
      <c r="H234" s="33"/>
      <c r="I234" s="30">
        <f>IF(H234="","",K234-K233-J234)</f>
      </c>
      <c r="J234" s="34">
        <f>IF(H234="","",ROUND(K233*((1+H234)^(1/12)-1),2))</f>
      </c>
      <c r="K234" s="27">
        <f>IF(H234="","",ROUND(FV(H234,$D$5+(1-G234)/12,-PMT(H234,$D$5,0,-$D$7,0),0,0),2))</f>
      </c>
      <c r="L234" s="27"/>
      <c r="O234" t="str">
        <f>IF(F234="","ausblenden","drucken")</f>
        <v>ausblenden</v>
      </c>
    </row>
    <row r="235" spans="6:15" ht="12.75">
      <c r="F235" s="31">
        <f>IF(AND(EOMONTH(F234,1)&lt;=$D$6,F234&lt;&gt;""),EOMONTH(F234,1),"")</f>
      </c>
      <c r="G235" s="32">
        <f>IF(F235="","",G234-1)</f>
      </c>
      <c r="H235" s="33"/>
      <c r="I235" s="30">
        <f>IF(H235="","",K235-K234-J235)</f>
      </c>
      <c r="J235" s="34">
        <f>IF(H235="","",ROUND(K234*((1+H235)^(1/12)-1),2))</f>
      </c>
      <c r="K235" s="27">
        <f>IF(H235="","",ROUND(FV(H235,$D$5+(1-G235)/12,-PMT(H235,$D$5,0,-$D$7,0),0,0),2))</f>
      </c>
      <c r="L235" s="27"/>
      <c r="O235" t="str">
        <f>IF(F235="","ausblenden","drucken")</f>
        <v>ausblenden</v>
      </c>
    </row>
    <row r="236" spans="6:15" ht="12.75">
      <c r="F236" s="31">
        <f>IF(AND(EOMONTH(F235,1)&lt;=$D$6,F235&lt;&gt;""),EOMONTH(F235,1),"")</f>
      </c>
      <c r="G236" s="32">
        <f>IF(F236="","",G235-1)</f>
      </c>
      <c r="H236" s="33"/>
      <c r="I236" s="30">
        <f>IF(H236="","",K236-K235-J236)</f>
      </c>
      <c r="J236" s="34">
        <f>IF(H236="","",ROUND(K235*((1+H236)^(1/12)-1),2))</f>
      </c>
      <c r="K236" s="27">
        <f>IF(H236="","",ROUND(FV(H236,$D$5+(1-G236)/12,-PMT(H236,$D$5,0,-$D$7,0),0,0),2))</f>
      </c>
      <c r="L236" s="27"/>
      <c r="O236" t="str">
        <f>IF(F236="","ausblenden","drucken")</f>
        <v>ausblenden</v>
      </c>
    </row>
    <row r="237" spans="6:15" ht="12.75">
      <c r="F237" s="31">
        <f>IF(AND(EOMONTH(F236,1)&lt;=$D$6,F236&lt;&gt;""),EOMONTH(F236,1),"")</f>
      </c>
      <c r="G237" s="32">
        <f>IF(F237="","",G236-1)</f>
      </c>
      <c r="H237" s="33"/>
      <c r="I237" s="30">
        <f>IF(H237="","",K237-K236-J237)</f>
      </c>
      <c r="J237" s="34">
        <f>IF(H237="","",ROUND(K236*((1+H237)^(1/12)-1),2))</f>
      </c>
      <c r="K237" s="27">
        <f>IF(H237="","",ROUND(FV(H237,$D$5+(1-G237)/12,-PMT(H237,$D$5,0,-$D$7,0),0,0),2))</f>
      </c>
      <c r="L237" s="27"/>
      <c r="O237" t="str">
        <f>IF(F237="","ausblenden","drucken")</f>
        <v>ausblenden</v>
      </c>
    </row>
    <row r="238" spans="6:15" ht="12.75">
      <c r="F238" s="31">
        <f>IF(AND(EOMONTH(F237,1)&lt;=$D$6,F237&lt;&gt;""),EOMONTH(F237,1),"")</f>
      </c>
      <c r="G238" s="32">
        <f>IF(F238="","",G237-1)</f>
      </c>
      <c r="H238" s="33"/>
      <c r="I238" s="30">
        <f>IF(H238="","",K238-K237-J238)</f>
      </c>
      <c r="J238" s="34">
        <f>IF(H238="","",ROUND(K237*((1+H238)^(1/12)-1),2))</f>
      </c>
      <c r="K238" s="27">
        <f>IF(H238="","",ROUND(FV(H238,$D$5+(1-G238)/12,-PMT(H238,$D$5,0,-$D$7,0),0,0),2))</f>
      </c>
      <c r="L238" s="27"/>
      <c r="O238" t="str">
        <f>IF(F238="","ausblenden","drucken")</f>
        <v>ausblenden</v>
      </c>
    </row>
    <row r="239" spans="6:15" ht="12.75">
      <c r="F239" s="31">
        <f>IF(AND(EOMONTH(F238,1)&lt;=$D$6,F238&lt;&gt;""),EOMONTH(F238,1),"")</f>
      </c>
      <c r="G239" s="32">
        <f>IF(F239="","",G238-1)</f>
      </c>
      <c r="H239" s="33"/>
      <c r="I239" s="30">
        <f>IF(H239="","",K239-K238-J239)</f>
      </c>
      <c r="J239" s="34">
        <f>IF(H239="","",ROUND(K238*((1+H239)^(1/12)-1),2))</f>
      </c>
      <c r="K239" s="27">
        <f>IF(H239="","",ROUND(FV(H239,$D$5+(1-G239)/12,-PMT(H239,$D$5,0,-$D$7,0),0,0),2))</f>
      </c>
      <c r="L239" s="27"/>
      <c r="O239" t="str">
        <f>IF(F239="","ausblenden","drucken")</f>
        <v>ausblenden</v>
      </c>
    </row>
    <row r="240" spans="6:15" ht="12.75">
      <c r="F240" s="31">
        <f>IF(AND(EOMONTH(F239,1)&lt;=$D$6,F239&lt;&gt;""),EOMONTH(F239,1),"")</f>
      </c>
      <c r="G240" s="32">
        <f>IF(F240="","",G239-1)</f>
      </c>
      <c r="H240" s="33"/>
      <c r="I240" s="30">
        <f>IF(H240="","",K240-K239-J240)</f>
      </c>
      <c r="J240" s="34">
        <f>IF(H240="","",ROUND(K239*((1+H240)^(1/12)-1),2))</f>
      </c>
      <c r="K240" s="27">
        <f>IF(H240="","",ROUND(FV(H240,$D$5+(1-G240)/12,-PMT(H240,$D$5,0,-$D$7,0),0,0),2))</f>
      </c>
      <c r="L240" s="27"/>
      <c r="O240" t="str">
        <f>IF(F240="","ausblenden","drucken")</f>
        <v>ausblenden</v>
      </c>
    </row>
    <row r="241" spans="6:15" ht="12.75">
      <c r="F241" s="31">
        <f>IF(AND(EOMONTH(F240,1)&lt;=$D$6,F240&lt;&gt;""),EOMONTH(F240,1),"")</f>
      </c>
      <c r="G241" s="32">
        <f>IF(F241="","",G240-1)</f>
      </c>
      <c r="H241" s="33"/>
      <c r="I241" s="30">
        <f>IF(H241="","",K241-K240-J241)</f>
      </c>
      <c r="J241" s="34">
        <f>IF(H241="","",ROUND(K240*((1+H241)^(1/12)-1),2))</f>
      </c>
      <c r="K241" s="27">
        <f>IF(H241="","",ROUND(FV(H241,$D$5+(1-G241)/12,-PMT(H241,$D$5,0,-$D$7,0),0,0),2))</f>
      </c>
      <c r="L241" s="27"/>
      <c r="O241" t="str">
        <f>IF(F241="","ausblenden","drucken")</f>
        <v>ausblenden</v>
      </c>
    </row>
    <row r="242" spans="6:15" ht="12.75">
      <c r="F242" s="31">
        <f>IF(AND(EOMONTH(F241,1)&lt;=$D$6,F241&lt;&gt;""),EOMONTH(F241,1),"")</f>
      </c>
      <c r="G242" s="32">
        <f>IF(F242="","",G241-1)</f>
      </c>
      <c r="H242" s="33"/>
      <c r="I242" s="30">
        <f>IF(H242="","",K242-K241-J242)</f>
      </c>
      <c r="J242" s="34">
        <f>IF(H242="","",ROUND(K241*((1+H242)^(1/12)-1),2))</f>
      </c>
      <c r="K242" s="27">
        <f>IF(H242="","",ROUND(FV(H242,$D$5+(1-G242)/12,-PMT(H242,$D$5,0,-$D$7,0),0,0),2))</f>
      </c>
      <c r="L242" s="27"/>
      <c r="O242" t="str">
        <f>IF(F242="","ausblenden","drucken")</f>
        <v>ausblenden</v>
      </c>
    </row>
    <row r="243" spans="6:15" ht="12.75">
      <c r="F243" s="31">
        <f>IF(AND(EOMONTH(F242,1)&lt;=$D$6,F242&lt;&gt;""),EOMONTH(F242,1),"")</f>
      </c>
      <c r="G243" s="32">
        <f>IF(F243="","",G242-1)</f>
      </c>
      <c r="H243" s="33"/>
      <c r="I243" s="30">
        <f>IF(H243="","",K243-K242-J243)</f>
      </c>
      <c r="J243" s="34">
        <f>IF(H243="","",ROUND(K242*((1+H243)^(1/12)-1),2))</f>
      </c>
      <c r="K243" s="27">
        <f>IF(H243="","",ROUND(FV(H243,$D$5+(1-G243)/12,-PMT(H243,$D$5,0,-$D$7,0),0,0),2))</f>
      </c>
      <c r="L243" s="27"/>
      <c r="O243" t="str">
        <f>IF(F243="","ausblenden","drucken")</f>
        <v>ausblenden</v>
      </c>
    </row>
    <row r="244" spans="6:15" ht="12.75">
      <c r="F244" s="31">
        <f>IF(AND(EOMONTH(F243,1)&lt;=$D$6,F243&lt;&gt;""),EOMONTH(F243,1),"")</f>
      </c>
      <c r="G244" s="32">
        <f>IF(F244="","",G243-1)</f>
      </c>
      <c r="H244" s="33"/>
      <c r="I244" s="30">
        <f>IF(H244="","",K244-K243-J244)</f>
      </c>
      <c r="J244" s="34">
        <f>IF(H244="","",ROUND(K243*((1+H244)^(1/12)-1),2))</f>
      </c>
      <c r="K244" s="27">
        <f>IF(H244="","",ROUND(FV(H244,$D$5+(1-G244)/12,-PMT(H244,$D$5,0,-$D$7,0),0,0),2))</f>
      </c>
      <c r="L244" s="27"/>
      <c r="O244" t="str">
        <f>IF(F244="","ausblenden","drucken")</f>
        <v>ausblenden</v>
      </c>
    </row>
    <row r="245" spans="6:15" ht="12.75">
      <c r="F245" s="31">
        <f>IF(AND(EOMONTH(F244,1)&lt;=$D$6,F244&lt;&gt;""),EOMONTH(F244,1),"")</f>
      </c>
      <c r="G245" s="32">
        <f>IF(F245="","",G244-1)</f>
      </c>
      <c r="H245" s="33"/>
      <c r="I245" s="30">
        <f>IF(H245="","",K245-K244-J245)</f>
      </c>
      <c r="J245" s="34">
        <f>IF(H245="","",ROUND(K244*((1+H245)^(1/12)-1),2))</f>
      </c>
      <c r="K245" s="27">
        <f>IF(H245="","",ROUND(FV(H245,$D$5+(1-G245)/12,-PMT(H245,$D$5,0,-$D$7,0),0,0),2))</f>
      </c>
      <c r="L245" s="27"/>
      <c r="O245" t="str">
        <f>IF(F245="","ausblenden","drucken")</f>
        <v>ausblenden</v>
      </c>
    </row>
    <row r="246" spans="6:15" ht="12.75">
      <c r="F246" s="31">
        <f>IF(AND(EOMONTH(F245,1)&lt;=$D$6,F245&lt;&gt;""),EOMONTH(F245,1),"")</f>
      </c>
      <c r="G246" s="32">
        <f>IF(F246="","",G245-1)</f>
      </c>
      <c r="H246" s="33"/>
      <c r="I246" s="30">
        <f>IF(H246="","",K246-K245-J246)</f>
      </c>
      <c r="J246" s="34">
        <f>IF(H246="","",ROUND(K245*((1+H246)^(1/12)-1),2))</f>
      </c>
      <c r="K246" s="27">
        <f>IF(H246="","",ROUND(FV(H246,$D$5+(1-G246)/12,-PMT(H246,$D$5,0,-$D$7,0),0,0),2))</f>
      </c>
      <c r="L246" s="27"/>
      <c r="O246" t="str">
        <f>IF(F246="","ausblenden","drucken")</f>
        <v>ausblenden</v>
      </c>
    </row>
    <row r="247" spans="6:15" ht="12.75">
      <c r="F247" s="31">
        <f>IF(AND(EOMONTH(F246,1)&lt;=$D$6,F246&lt;&gt;""),EOMONTH(F246,1),"")</f>
      </c>
      <c r="G247" s="32">
        <f>IF(F247="","",G246-1)</f>
      </c>
      <c r="H247" s="33"/>
      <c r="I247" s="30">
        <f>IF(H247="","",K247-K246-J247)</f>
      </c>
      <c r="J247" s="34">
        <f>IF(H247="","",ROUND(K246*((1+H247)^(1/12)-1),2))</f>
      </c>
      <c r="K247" s="27">
        <f>IF(H247="","",ROUND(FV(H247,$D$5+(1-G247)/12,-PMT(H247,$D$5,0,-$D$7,0),0,0),2))</f>
      </c>
      <c r="L247" s="27"/>
      <c r="O247" t="str">
        <f>IF(F247="","ausblenden","drucken")</f>
        <v>ausblenden</v>
      </c>
    </row>
    <row r="248" spans="6:15" ht="12.75">
      <c r="F248" s="31">
        <f>IF(AND(EOMONTH(F247,1)&lt;=$D$6,F247&lt;&gt;""),EOMONTH(F247,1),"")</f>
      </c>
      <c r="G248" s="32">
        <f>IF(F248="","",G247-1)</f>
      </c>
      <c r="H248" s="33"/>
      <c r="I248" s="30">
        <f>IF(H248="","",K248-K247-J248)</f>
      </c>
      <c r="J248" s="34">
        <f>IF(H248="","",ROUND(K247*((1+H248)^(1/12)-1),2))</f>
      </c>
      <c r="K248" s="27">
        <f>IF(H248="","",ROUND(FV(H248,$D$5+(1-G248)/12,-PMT(H248,$D$5,0,-$D$7,0),0,0),2))</f>
      </c>
      <c r="L248" s="27"/>
      <c r="O248" t="str">
        <f>IF(F248="","ausblenden","drucken")</f>
        <v>ausblenden</v>
      </c>
    </row>
    <row r="249" spans="6:15" ht="12.75">
      <c r="F249" s="31">
        <f>IF(AND(EOMONTH(F248,1)&lt;=$D$6,F248&lt;&gt;""),EOMONTH(F248,1),"")</f>
      </c>
      <c r="G249" s="32">
        <f>IF(F249="","",G248-1)</f>
      </c>
      <c r="H249" s="33"/>
      <c r="I249" s="30">
        <f>IF(H249="","",K249-K248-J249)</f>
      </c>
      <c r="J249" s="34">
        <f>IF(H249="","",ROUND(K248*((1+H249)^(1/12)-1),2))</f>
      </c>
      <c r="K249" s="27">
        <f>IF(H249="","",ROUND(FV(H249,$D$5+(1-G249)/12,-PMT(H249,$D$5,0,-$D$7,0),0,0),2))</f>
      </c>
      <c r="L249" s="27"/>
      <c r="O249" t="str">
        <f>IF(F249="","ausblenden","drucken")</f>
        <v>ausblenden</v>
      </c>
    </row>
    <row r="250" spans="6:15" ht="12.75">
      <c r="F250" s="31">
        <f>IF(AND(EOMONTH(F249,1)&lt;=$D$6,F249&lt;&gt;""),EOMONTH(F249,1),"")</f>
      </c>
      <c r="G250" s="32">
        <f>IF(F250="","",G249-1)</f>
      </c>
      <c r="H250" s="33"/>
      <c r="I250" s="30">
        <f>IF(H250="","",K250-K249-J250)</f>
      </c>
      <c r="J250" s="34">
        <f>IF(H250="","",ROUND(K249*((1+H250)^(1/12)-1),2))</f>
      </c>
      <c r="K250" s="27">
        <f>IF(H250="","",ROUND(FV(H250,$D$5+(1-G250)/12,-PMT(H250,$D$5,0,-$D$7,0),0,0),2))</f>
      </c>
      <c r="L250" s="27"/>
      <c r="O250" t="str">
        <f>IF(F250="","ausblenden","drucken")</f>
        <v>ausblenden</v>
      </c>
    </row>
    <row r="251" spans="6:15" ht="12.75">
      <c r="F251" s="31">
        <f>IF(AND(EOMONTH(F250,1)&lt;=$D$6,F250&lt;&gt;""),EOMONTH(F250,1),"")</f>
      </c>
      <c r="G251" s="32">
        <f>IF(F251="","",G250-1)</f>
      </c>
      <c r="H251" s="33"/>
      <c r="I251" s="30">
        <f>IF(H251="","",K251-K250-J251)</f>
      </c>
      <c r="J251" s="34">
        <f>IF(H251="","",ROUND(K250*((1+H251)^(1/12)-1),2))</f>
      </c>
      <c r="K251" s="27">
        <f>IF(H251="","",ROUND(FV(H251,$D$5+(1-G251)/12,-PMT(H251,$D$5,0,-$D$7,0),0,0),2))</f>
      </c>
      <c r="L251" s="27"/>
      <c r="O251" t="str">
        <f>IF(F251="","ausblenden","drucken")</f>
        <v>ausblenden</v>
      </c>
    </row>
    <row r="252" spans="6:15" ht="12.75">
      <c r="F252" s="31">
        <f>IF(AND(EOMONTH(F251,1)&lt;=$D$6,F251&lt;&gt;""),EOMONTH(F251,1),"")</f>
      </c>
      <c r="G252" s="32">
        <f>IF(F252="","",G251-1)</f>
      </c>
      <c r="H252" s="33"/>
      <c r="I252" s="30">
        <f>IF(H252="","",K252-K251-J252)</f>
      </c>
      <c r="J252" s="34">
        <f>IF(H252="","",ROUND(K251*((1+H252)^(1/12)-1),2))</f>
      </c>
      <c r="K252" s="27">
        <f>IF(H252="","",ROUND(FV(H252,$D$5+(1-G252)/12,-PMT(H252,$D$5,0,-$D$7,0),0,0),2))</f>
      </c>
      <c r="L252" s="27"/>
      <c r="O252" t="str">
        <f>IF(F252="","ausblenden","drucken")</f>
        <v>ausblenden</v>
      </c>
    </row>
    <row r="253" spans="6:15" ht="12.75">
      <c r="F253" s="31">
        <f>IF(AND(EOMONTH(F252,1)&lt;=$D$6,F252&lt;&gt;""),EOMONTH(F252,1),"")</f>
      </c>
      <c r="G253" s="32">
        <f>IF(F253="","",G252-1)</f>
      </c>
      <c r="H253" s="33"/>
      <c r="I253" s="30">
        <f>IF(H253="","",K253-K252-J253)</f>
      </c>
      <c r="J253" s="34">
        <f>IF(H253="","",ROUND(K252*((1+H253)^(1/12)-1),2))</f>
      </c>
      <c r="K253" s="27">
        <f>IF(H253="","",ROUND(FV(H253,$D$5+(1-G253)/12,-PMT(H253,$D$5,0,-$D$7,0),0,0),2))</f>
      </c>
      <c r="L253" s="27"/>
      <c r="O253" t="str">
        <f>IF(F253="","ausblenden","drucken")</f>
        <v>ausblenden</v>
      </c>
    </row>
    <row r="254" spans="6:15" ht="12.75">
      <c r="F254" s="31">
        <f>IF(AND(EOMONTH(F253,1)&lt;=$D$6,F253&lt;&gt;""),EOMONTH(F253,1),"")</f>
      </c>
      <c r="G254" s="32">
        <f>IF(F254="","",G253-1)</f>
      </c>
      <c r="H254" s="33"/>
      <c r="I254" s="30">
        <f>IF(H254="","",K254-K253-J254)</f>
      </c>
      <c r="J254" s="34">
        <f>IF(H254="","",ROUND(K253*((1+H254)^(1/12)-1),2))</f>
      </c>
      <c r="K254" s="27">
        <f>IF(H254="","",ROUND(FV(H254,$D$5+(1-G254)/12,-PMT(H254,$D$5,0,-$D$7,0),0,0),2))</f>
      </c>
      <c r="L254" s="27"/>
      <c r="O254" t="str">
        <f>IF(F254="","ausblenden","drucken")</f>
        <v>ausblenden</v>
      </c>
    </row>
    <row r="255" spans="6:15" ht="12.75">
      <c r="F255" s="31">
        <f>IF(AND(EOMONTH(F254,1)&lt;=$D$6,F254&lt;&gt;""),EOMONTH(F254,1),"")</f>
      </c>
      <c r="G255" s="32">
        <f>IF(F255="","",G254-1)</f>
      </c>
      <c r="H255" s="33"/>
      <c r="I255" s="30">
        <f>IF(H255="","",K255-K254-J255)</f>
      </c>
      <c r="J255" s="34">
        <f>IF(H255="","",ROUND(K254*((1+H255)^(1/12)-1),2))</f>
      </c>
      <c r="K255" s="27">
        <f>IF(H255="","",ROUND(FV(H255,$D$5+(1-G255)/12,-PMT(H255,$D$5,0,-$D$7,0),0,0),2))</f>
      </c>
      <c r="L255" s="27"/>
      <c r="O255" t="str">
        <f>IF(F255="","ausblenden","drucken")</f>
        <v>ausblenden</v>
      </c>
    </row>
    <row r="256" spans="6:15" ht="12.75">
      <c r="F256" s="31">
        <f>IF(AND(EOMONTH(F255,1)&lt;=$D$6,F255&lt;&gt;""),EOMONTH(F255,1),"")</f>
      </c>
      <c r="G256" s="32">
        <f>IF(F256="","",G255-1)</f>
      </c>
      <c r="H256" s="33"/>
      <c r="I256" s="30">
        <f>IF(H256="","",K256-K255-J256)</f>
      </c>
      <c r="J256" s="34">
        <f>IF(H256="","",ROUND(K255*((1+H256)^(1/12)-1),2))</f>
      </c>
      <c r="K256" s="27">
        <f>IF(H256="","",ROUND(FV(H256,$D$5+(1-G256)/12,-PMT(H256,$D$5,0,-$D$7,0),0,0),2))</f>
      </c>
      <c r="L256" s="27"/>
      <c r="O256" t="str">
        <f>IF(F256="","ausblenden","drucken")</f>
        <v>ausblenden</v>
      </c>
    </row>
    <row r="257" spans="6:15" ht="12.75">
      <c r="F257" s="31">
        <f>IF(AND(EOMONTH(F256,1)&lt;=$D$6,F256&lt;&gt;""),EOMONTH(F256,1),"")</f>
      </c>
      <c r="G257" s="32">
        <f>IF(F257="","",G256-1)</f>
      </c>
      <c r="H257" s="33"/>
      <c r="I257" s="30">
        <f>IF(H257="","",K257-K256-J257)</f>
      </c>
      <c r="J257" s="34">
        <f>IF(H257="","",ROUND(K256*((1+H257)^(1/12)-1),2))</f>
      </c>
      <c r="K257" s="27">
        <f>IF(H257="","",ROUND(FV(H257,$D$5+(1-G257)/12,-PMT(H257,$D$5,0,-$D$7,0),0,0),2))</f>
      </c>
      <c r="L257" s="27"/>
      <c r="O257" t="str">
        <f>IF(F257="","ausblenden","drucken")</f>
        <v>ausblenden</v>
      </c>
    </row>
    <row r="258" spans="6:15" ht="12.75">
      <c r="F258" s="31">
        <f>IF(AND(EOMONTH(F257,1)&lt;=$D$6,F257&lt;&gt;""),EOMONTH(F257,1),"")</f>
      </c>
      <c r="G258" s="32">
        <f>IF(F258="","",G257-1)</f>
      </c>
      <c r="H258" s="33"/>
      <c r="I258" s="30">
        <f>IF(H258="","",K258-K257-J258)</f>
      </c>
      <c r="J258" s="34">
        <f>IF(H258="","",ROUND(K257*((1+H258)^(1/12)-1),2))</f>
      </c>
      <c r="K258" s="27">
        <f>IF(H258="","",ROUND(FV(H258,$D$5+(1-G258)/12,-PMT(H258,$D$5,0,-$D$7,0),0,0),2))</f>
      </c>
      <c r="L258" s="27"/>
      <c r="O258" t="str">
        <f>IF(F258="","ausblenden","drucken")</f>
        <v>ausblenden</v>
      </c>
    </row>
    <row r="259" spans="6:15" ht="12.75">
      <c r="F259" s="31">
        <f>IF(AND(EOMONTH(F258,1)&lt;=$D$6,F258&lt;&gt;""),EOMONTH(F258,1),"")</f>
      </c>
      <c r="G259" s="32">
        <f>IF(F259="","",G258-1)</f>
      </c>
      <c r="H259" s="33"/>
      <c r="I259" s="30">
        <f>IF(H259="","",K259-K258-J259)</f>
      </c>
      <c r="J259" s="34">
        <f>IF(H259="","",ROUND(K258*((1+H259)^(1/12)-1),2))</f>
      </c>
      <c r="K259" s="27">
        <f>IF(H259="","",ROUND(FV(H259,$D$5+(1-G259)/12,-PMT(H259,$D$5,0,-$D$7,0),0,0),2))</f>
      </c>
      <c r="L259" s="27"/>
      <c r="O259" t="str">
        <f>IF(F259="","ausblenden","drucken")</f>
        <v>ausblenden</v>
      </c>
    </row>
    <row r="260" spans="6:15" ht="12.75">
      <c r="F260" s="31">
        <f>IF(AND(EOMONTH(F259,1)&lt;=$D$6,F259&lt;&gt;""),EOMONTH(F259,1),"")</f>
      </c>
      <c r="G260" s="32">
        <f>IF(F260="","",G259-1)</f>
      </c>
      <c r="H260" s="33"/>
      <c r="I260" s="30">
        <f>IF(H260="","",K260-K259-J260)</f>
      </c>
      <c r="J260" s="34">
        <f>IF(H260="","",ROUND(K259*((1+H260)^(1/12)-1),2))</f>
      </c>
      <c r="K260" s="27">
        <f>IF(H260="","",ROUND(FV(H260,$D$5+(1-G260)/12,-PMT(H260,$D$5,0,-$D$7,0),0,0),2))</f>
      </c>
      <c r="L260" s="27"/>
      <c r="O260" t="str">
        <f>IF(F260="","ausblenden","drucken")</f>
        <v>ausblenden</v>
      </c>
    </row>
    <row r="261" spans="6:15" ht="12.75">
      <c r="F261" s="31">
        <f>IF(AND(EOMONTH(F260,1)&lt;=$D$6,F260&lt;&gt;""),EOMONTH(F260,1),"")</f>
      </c>
      <c r="G261" s="32">
        <f>IF(F261="","",G260-1)</f>
      </c>
      <c r="H261" s="33"/>
      <c r="I261" s="30">
        <f>IF(H261="","",K261-K260-J261)</f>
      </c>
      <c r="J261" s="34">
        <f>IF(H261="","",ROUND(K260*((1+H261)^(1/12)-1),2))</f>
      </c>
      <c r="K261" s="27">
        <f>IF(H261="","",ROUND(FV(H261,$D$5+(1-G261)/12,-PMT(H261,$D$5,0,-$D$7,0),0,0),2))</f>
      </c>
      <c r="L261" s="27"/>
      <c r="O261" t="str">
        <f>IF(F261="","ausblenden","drucken")</f>
        <v>ausblenden</v>
      </c>
    </row>
    <row r="262" spans="6:15" ht="12.75">
      <c r="F262" s="31">
        <f>IF(AND(EOMONTH(F261,1)&lt;=$D$6,F261&lt;&gt;""),EOMONTH(F261,1),"")</f>
      </c>
      <c r="G262" s="32">
        <f>IF(F262="","",G261-1)</f>
      </c>
      <c r="H262" s="33"/>
      <c r="I262" s="30">
        <f>IF(H262="","",K262-K261-J262)</f>
      </c>
      <c r="J262" s="34">
        <f>IF(H262="","",ROUND(K261*((1+H262)^(1/12)-1),2))</f>
      </c>
      <c r="K262" s="27">
        <f>IF(H262="","",ROUND(FV(H262,$D$5+(1-G262)/12,-PMT(H262,$D$5,0,-$D$7,0),0,0),2))</f>
      </c>
      <c r="L262" s="27"/>
      <c r="O262" t="str">
        <f>IF(F262="","ausblenden","drucken")</f>
        <v>ausblenden</v>
      </c>
    </row>
    <row r="263" spans="6:15" ht="12.75">
      <c r="F263" s="31">
        <f>IF(AND(EOMONTH(F262,1)&lt;=$D$6,F262&lt;&gt;""),EOMONTH(F262,1),"")</f>
      </c>
      <c r="G263" s="32">
        <f>IF(F263="","",G262-1)</f>
      </c>
      <c r="H263" s="33"/>
      <c r="I263" s="30">
        <f>IF(H263="","",K263-K262-J263)</f>
      </c>
      <c r="J263" s="34">
        <f>IF(H263="","",ROUND(K262*((1+H263)^(1/12)-1),2))</f>
      </c>
      <c r="K263" s="27">
        <f>IF(H263="","",ROUND(FV(H263,$D$5+(1-G263)/12,-PMT(H263,$D$5,0,-$D$7,0),0,0),2))</f>
      </c>
      <c r="L263" s="27"/>
      <c r="O263" t="str">
        <f>IF(F263="","ausblenden","drucken")</f>
        <v>ausblenden</v>
      </c>
    </row>
    <row r="264" spans="6:15" ht="12.75">
      <c r="F264" s="31">
        <f>IF(AND(EOMONTH(F263,1)&lt;=$D$6,F263&lt;&gt;""),EOMONTH(F263,1),"")</f>
      </c>
      <c r="G264" s="32">
        <f>IF(F264="","",G263-1)</f>
      </c>
      <c r="H264" s="33"/>
      <c r="I264" s="30">
        <f>IF(H264="","",K264-K263-J264)</f>
      </c>
      <c r="J264" s="34">
        <f>IF(H264="","",ROUND(K263*((1+H264)^(1/12)-1),2))</f>
      </c>
      <c r="K264" s="27">
        <f>IF(H264="","",ROUND(FV(H264,$D$5+(1-G264)/12,-PMT(H264,$D$5,0,-$D$7,0),0,0),2))</f>
      </c>
      <c r="L264" s="27"/>
      <c r="O264" t="str">
        <f>IF(F264="","ausblenden","drucken")</f>
        <v>ausblenden</v>
      </c>
    </row>
    <row r="265" spans="6:15" ht="12.75">
      <c r="F265" s="31">
        <f>IF(AND(EOMONTH(F264,1)&lt;=$D$6,F264&lt;&gt;""),EOMONTH(F264,1),"")</f>
      </c>
      <c r="G265" s="32">
        <f>IF(F265="","",G264-1)</f>
      </c>
      <c r="H265" s="33"/>
      <c r="I265" s="30">
        <f>IF(H265="","",K265-K264-J265)</f>
      </c>
      <c r="J265" s="34">
        <f>IF(H265="","",ROUND(K264*((1+H265)^(1/12)-1),2))</f>
      </c>
      <c r="K265" s="27">
        <f>IF(H265="","",ROUND(FV(H265,$D$5+(1-G265)/12,-PMT(H265,$D$5,0,-$D$7,0),0,0),2))</f>
      </c>
      <c r="L265" s="27"/>
      <c r="O265" t="str">
        <f>IF(F265="","ausblenden","drucken")</f>
        <v>ausblenden</v>
      </c>
    </row>
    <row r="266" spans="6:15" ht="12.75">
      <c r="F266" s="31">
        <f>IF(AND(EOMONTH(F265,1)&lt;=$D$6,F265&lt;&gt;""),EOMONTH(F265,1),"")</f>
      </c>
      <c r="G266" s="32">
        <f>IF(F266="","",G265-1)</f>
      </c>
      <c r="H266" s="33"/>
      <c r="I266" s="30">
        <f>IF(H266="","",K266-K265-J266)</f>
      </c>
      <c r="J266" s="34">
        <f>IF(H266="","",ROUND(K265*((1+H266)^(1/12)-1),2))</f>
      </c>
      <c r="K266" s="27">
        <f>IF(H266="","",ROUND(FV(H266,$D$5+(1-G266)/12,-PMT(H266,$D$5,0,-$D$7,0),0,0),2))</f>
      </c>
      <c r="L266" s="27"/>
      <c r="O266" t="str">
        <f>IF(F266="","ausblenden","drucken")</f>
        <v>ausblenden</v>
      </c>
    </row>
    <row r="267" spans="6:15" ht="12.75">
      <c r="F267" s="31">
        <f>IF(AND(EOMONTH(F266,1)&lt;=$D$6,F266&lt;&gt;""),EOMONTH(F266,1),"")</f>
      </c>
      <c r="G267" s="32">
        <f>IF(F267="","",G266-1)</f>
      </c>
      <c r="H267" s="33"/>
      <c r="I267" s="30">
        <f>IF(H267="","",K267-K266-J267)</f>
      </c>
      <c r="J267" s="34">
        <f>IF(H267="","",ROUND(K266*((1+H267)^(1/12)-1),2))</f>
      </c>
      <c r="K267" s="27">
        <f>IF(H267="","",ROUND(FV(H267,$D$5+(1-G267)/12,-PMT(H267,$D$5,0,-$D$7,0),0,0),2))</f>
      </c>
      <c r="L267" s="27"/>
      <c r="O267" t="str">
        <f>IF(F267="","ausblenden","drucken")</f>
        <v>ausblenden</v>
      </c>
    </row>
    <row r="268" spans="6:15" ht="12.75">
      <c r="F268" s="31">
        <f>IF(AND(EOMONTH(F267,1)&lt;=$D$6,F267&lt;&gt;""),EOMONTH(F267,1),"")</f>
      </c>
      <c r="G268" s="32">
        <f>IF(F268="","",G267-1)</f>
      </c>
      <c r="H268" s="33"/>
      <c r="I268" s="30">
        <f>IF(H268="","",K268-K267-J268)</f>
      </c>
      <c r="J268" s="34">
        <f>IF(H268="","",ROUND(K267*((1+H268)^(1/12)-1),2))</f>
      </c>
      <c r="K268" s="27">
        <f>IF(H268="","",ROUND(FV(H268,$D$5+(1-G268)/12,-PMT(H268,$D$5,0,-$D$7,0),0,0),2))</f>
      </c>
      <c r="L268" s="27"/>
      <c r="O268" t="str">
        <f>IF(F268="","ausblenden","drucken")</f>
        <v>ausblenden</v>
      </c>
    </row>
    <row r="269" spans="6:15" ht="12.75">
      <c r="F269" s="31">
        <f>IF(AND(EOMONTH(F268,1)&lt;=$D$6,F268&lt;&gt;""),EOMONTH(F268,1),"")</f>
      </c>
      <c r="G269" s="32">
        <f>IF(F269="","",G268-1)</f>
      </c>
      <c r="H269" s="33"/>
      <c r="I269" s="30">
        <f>IF(H269="","",K269-K268-J269)</f>
      </c>
      <c r="J269" s="34">
        <f>IF(H269="","",ROUND(K268*((1+H269)^(1/12)-1),2))</f>
      </c>
      <c r="K269" s="27">
        <f>IF(H269="","",ROUND(FV(H269,$D$5+(1-G269)/12,-PMT(H269,$D$5,0,-$D$7,0),0,0),2))</f>
      </c>
      <c r="L269" s="27"/>
      <c r="O269" t="str">
        <f>IF(F269="","ausblenden","drucken")</f>
        <v>ausblenden</v>
      </c>
    </row>
    <row r="270" spans="6:15" ht="12.75">
      <c r="F270" s="31">
        <f>IF(AND(EOMONTH(F269,1)&lt;=$D$6,F269&lt;&gt;""),EOMONTH(F269,1),"")</f>
      </c>
      <c r="G270" s="32">
        <f>IF(F270="","",G269-1)</f>
      </c>
      <c r="H270" s="33"/>
      <c r="I270" s="30">
        <f>IF(H270="","",K270-K269-J270)</f>
      </c>
      <c r="J270" s="34">
        <f>IF(H270="","",ROUND(K269*((1+H270)^(1/12)-1),2))</f>
      </c>
      <c r="K270" s="27">
        <f>IF(H270="","",ROUND(FV(H270,$D$5+(1-G270)/12,-PMT(H270,$D$5,0,-$D$7,0),0,0),2))</f>
      </c>
      <c r="L270" s="27"/>
      <c r="O270" t="str">
        <f>IF(F270="","ausblenden","drucken")</f>
        <v>ausblenden</v>
      </c>
    </row>
    <row r="271" spans="6:15" ht="12.75">
      <c r="F271" s="31">
        <f>IF(AND(EOMONTH(F270,1)&lt;=$D$6,F270&lt;&gt;""),EOMONTH(F270,1),"")</f>
      </c>
      <c r="G271" s="32">
        <f>IF(F271="","",G270-1)</f>
      </c>
      <c r="H271" s="33"/>
      <c r="I271" s="30">
        <f>IF(H271="","",K271-K270-J271)</f>
      </c>
      <c r="J271" s="34">
        <f>IF(H271="","",ROUND(K270*((1+H271)^(1/12)-1),2))</f>
      </c>
      <c r="K271" s="27">
        <f>IF(H271="","",ROUND(FV(H271,$D$5+(1-G271)/12,-PMT(H271,$D$5,0,-$D$7,0),0,0),2))</f>
      </c>
      <c r="L271" s="27"/>
      <c r="O271" t="str">
        <f>IF(F271="","ausblenden","drucken")</f>
        <v>ausblenden</v>
      </c>
    </row>
    <row r="272" spans="6:15" ht="12.75">
      <c r="F272" s="31">
        <f>IF(AND(EOMONTH(F271,1)&lt;=$D$6,F271&lt;&gt;""),EOMONTH(F271,1),"")</f>
      </c>
      <c r="G272" s="32">
        <f>IF(F272="","",G271-1)</f>
      </c>
      <c r="H272" s="33"/>
      <c r="I272" s="30">
        <f>IF(H272="","",K272-K271-J272)</f>
      </c>
      <c r="J272" s="34">
        <f>IF(H272="","",ROUND(K271*((1+H272)^(1/12)-1),2))</f>
      </c>
      <c r="K272" s="27">
        <f>IF(H272="","",ROUND(FV(H272,$D$5+(1-G272)/12,-PMT(H272,$D$5,0,-$D$7,0),0,0),2))</f>
      </c>
      <c r="L272" s="27"/>
      <c r="O272" t="str">
        <f>IF(F272="","ausblenden","drucken")</f>
        <v>ausblenden</v>
      </c>
    </row>
    <row r="273" spans="6:15" ht="12.75">
      <c r="F273" s="31">
        <f>IF(AND(EOMONTH(F272,1)&lt;=$D$6,F272&lt;&gt;""),EOMONTH(F272,1),"")</f>
      </c>
      <c r="G273" s="32">
        <f>IF(F273="","",G272-1)</f>
      </c>
      <c r="H273" s="33"/>
      <c r="I273" s="30">
        <f>IF(H273="","",K273-K272-J273)</f>
      </c>
      <c r="J273" s="34">
        <f>IF(H273="","",ROUND(K272*((1+H273)^(1/12)-1),2))</f>
      </c>
      <c r="K273" s="27">
        <f>IF(H273="","",ROUND(FV(H273,$D$5+(1-G273)/12,-PMT(H273,$D$5,0,-$D$7,0),0,0),2))</f>
      </c>
      <c r="L273" s="27"/>
      <c r="O273" t="str">
        <f>IF(F273="","ausblenden","drucken")</f>
        <v>ausblenden</v>
      </c>
    </row>
    <row r="274" spans="6:15" ht="12.75">
      <c r="F274" s="31">
        <f>IF(AND(EOMONTH(F273,1)&lt;=$D$6,F273&lt;&gt;""),EOMONTH(F273,1),"")</f>
      </c>
      <c r="G274" s="32">
        <f>IF(F274="","",G273-1)</f>
      </c>
      <c r="H274" s="33"/>
      <c r="I274" s="30">
        <f>IF(H274="","",K274-K273-J274)</f>
      </c>
      <c r="J274" s="34">
        <f>IF(H274="","",ROUND(K273*((1+H274)^(1/12)-1),2))</f>
      </c>
      <c r="K274" s="27">
        <f>IF(H274="","",ROUND(FV(H274,$D$5+(1-G274)/12,-PMT(H274,$D$5,0,-$D$7,0),0,0),2))</f>
      </c>
      <c r="L274" s="27"/>
      <c r="O274" t="str">
        <f>IF(F274="","ausblenden","drucken")</f>
        <v>ausblenden</v>
      </c>
    </row>
    <row r="275" spans="6:15" ht="12.75">
      <c r="F275" s="31">
        <f>IF(AND(EOMONTH(F274,1)&lt;=$D$6,F274&lt;&gt;""),EOMONTH(F274,1),"")</f>
      </c>
      <c r="G275" s="32">
        <f>IF(F275="","",G274-1)</f>
      </c>
      <c r="H275" s="33"/>
      <c r="I275" s="30">
        <f>IF(H275="","",K275-K274-J275)</f>
      </c>
      <c r="J275" s="34">
        <f>IF(H275="","",ROUND(K274*((1+H275)^(1/12)-1),2))</f>
      </c>
      <c r="K275" s="27">
        <f>IF(H275="","",ROUND(FV(H275,$D$5+(1-G275)/12,-PMT(H275,$D$5,0,-$D$7,0),0,0),2))</f>
      </c>
      <c r="L275" s="27"/>
      <c r="O275" t="str">
        <f>IF(F275="","ausblenden","drucken")</f>
        <v>ausblenden</v>
      </c>
    </row>
    <row r="276" spans="6:15" ht="12.75">
      <c r="F276" s="31">
        <f>IF(AND(EOMONTH(F275,1)&lt;=$D$6,F275&lt;&gt;""),EOMONTH(F275,1),"")</f>
      </c>
      <c r="G276" s="32">
        <f>IF(F276="","",G275-1)</f>
      </c>
      <c r="H276" s="33"/>
      <c r="I276" s="30">
        <f>IF(H276="","",K276-K275-J276)</f>
      </c>
      <c r="J276" s="34">
        <f>IF(H276="","",ROUND(K275*((1+H276)^(1/12)-1),2))</f>
      </c>
      <c r="K276" s="27">
        <f>IF(H276="","",ROUND(FV(H276,$D$5+(1-G276)/12,-PMT(H276,$D$5,0,-$D$7,0),0,0),2))</f>
      </c>
      <c r="L276" s="27"/>
      <c r="O276" t="str">
        <f>IF(F276="","ausblenden","drucken")</f>
        <v>ausblenden</v>
      </c>
    </row>
    <row r="277" spans="6:15" ht="12.75">
      <c r="F277" s="31">
        <f>IF(AND(EOMONTH(F276,1)&lt;=$D$6,F276&lt;&gt;""),EOMONTH(F276,1),"")</f>
      </c>
      <c r="G277" s="32">
        <f>IF(F277="","",G276-1)</f>
      </c>
      <c r="H277" s="33"/>
      <c r="I277" s="30">
        <f>IF(H277="","",K277-K276-J277)</f>
      </c>
      <c r="J277" s="34">
        <f>IF(H277="","",ROUND(K276*((1+H277)^(1/12)-1),2))</f>
      </c>
      <c r="K277" s="27">
        <f>IF(H277="","",ROUND(FV(H277,$D$5+(1-G277)/12,-PMT(H277,$D$5,0,-$D$7,0),0,0),2))</f>
      </c>
      <c r="L277" s="27"/>
      <c r="O277" t="str">
        <f>IF(F277="","ausblenden","drucken")</f>
        <v>ausblenden</v>
      </c>
    </row>
    <row r="278" spans="6:15" ht="12.75">
      <c r="F278" s="31">
        <f>IF(AND(EOMONTH(F277,1)&lt;=$D$6,F277&lt;&gt;""),EOMONTH(F277,1),"")</f>
      </c>
      <c r="G278" s="32">
        <f>IF(F278="","",G277-1)</f>
      </c>
      <c r="H278" s="33"/>
      <c r="I278" s="30">
        <f>IF(H278="","",K278-K277-J278)</f>
      </c>
      <c r="J278" s="34">
        <f>IF(H278="","",ROUND(K277*((1+H278)^(1/12)-1),2))</f>
      </c>
      <c r="K278" s="27">
        <f>IF(H278="","",ROUND(FV(H278,$D$5+(1-G278)/12,-PMT(H278,$D$5,0,-$D$7,0),0,0),2))</f>
      </c>
      <c r="L278" s="27"/>
      <c r="O278" t="str">
        <f>IF(F278="","ausblenden","drucken")</f>
        <v>ausblenden</v>
      </c>
    </row>
    <row r="279" spans="6:15" ht="12.75">
      <c r="F279" s="31">
        <f>IF(AND(EOMONTH(F278,1)&lt;=$D$6,F278&lt;&gt;""),EOMONTH(F278,1),"")</f>
      </c>
      <c r="G279" s="32">
        <f>IF(F279="","",G278-1)</f>
      </c>
      <c r="H279" s="33"/>
      <c r="I279" s="30">
        <f>IF(H279="","",K279-K278-J279)</f>
      </c>
      <c r="J279" s="34">
        <f>IF(H279="","",ROUND(K278*((1+H279)^(1/12)-1),2))</f>
      </c>
      <c r="K279" s="27">
        <f>IF(H279="","",ROUND(FV(H279,$D$5+(1-G279)/12,-PMT(H279,$D$5,0,-$D$7,0),0,0),2))</f>
      </c>
      <c r="L279" s="27"/>
      <c r="O279" t="str">
        <f>IF(F279="","ausblenden","drucken")</f>
        <v>ausblenden</v>
      </c>
    </row>
    <row r="280" spans="6:15" ht="12.75">
      <c r="F280" s="31">
        <f>IF(AND(EOMONTH(F279,1)&lt;=$D$6,F279&lt;&gt;""),EOMONTH(F279,1),"")</f>
      </c>
      <c r="G280" s="32">
        <f>IF(F280="","",G279-1)</f>
      </c>
      <c r="H280" s="33"/>
      <c r="I280" s="30">
        <f>IF(H280="","",K280-K279-J280)</f>
      </c>
      <c r="J280" s="34">
        <f>IF(H280="","",ROUND(K279*((1+H280)^(1/12)-1),2))</f>
      </c>
      <c r="K280" s="27">
        <f>IF(H280="","",ROUND(FV(H280,$D$5+(1-G280)/12,-PMT(H280,$D$5,0,-$D$7,0),0,0),2))</f>
      </c>
      <c r="L280" s="27"/>
      <c r="O280" t="str">
        <f>IF(F280="","ausblenden","drucken")</f>
        <v>ausblenden</v>
      </c>
    </row>
    <row r="281" spans="6:15" ht="12.75">
      <c r="F281" s="31">
        <f>IF(AND(EOMONTH(F280,1)&lt;=$D$6,F280&lt;&gt;""),EOMONTH(F280,1),"")</f>
      </c>
      <c r="G281" s="32">
        <f>IF(F281="","",G280-1)</f>
      </c>
      <c r="H281" s="33"/>
      <c r="I281" s="30">
        <f>IF(H281="","",K281-K280-J281)</f>
      </c>
      <c r="J281" s="34">
        <f>IF(H281="","",ROUND(K280*((1+H281)^(1/12)-1),2))</f>
      </c>
      <c r="K281" s="27">
        <f>IF(H281="","",ROUND(FV(H281,$D$5+(1-G281)/12,-PMT(H281,$D$5,0,-$D$7,0),0,0),2))</f>
      </c>
      <c r="L281" s="27"/>
      <c r="O281" t="str">
        <f>IF(F281="","ausblenden","drucken")</f>
        <v>ausblenden</v>
      </c>
    </row>
    <row r="282" spans="6:15" ht="12.75">
      <c r="F282" s="31">
        <f>IF(AND(EOMONTH(F281,1)&lt;=$D$6,F281&lt;&gt;""),EOMONTH(F281,1),"")</f>
      </c>
      <c r="G282" s="32">
        <f>IF(F282="","",G281-1)</f>
      </c>
      <c r="H282" s="33"/>
      <c r="I282" s="30">
        <f>IF(H282="","",K282-K281-J282)</f>
      </c>
      <c r="J282" s="34">
        <f>IF(H282="","",ROUND(K281*((1+H282)^(1/12)-1),2))</f>
      </c>
      <c r="K282" s="27">
        <f>IF(H282="","",ROUND(FV(H282,$D$5+(1-G282)/12,-PMT(H282,$D$5,0,-$D$7,0),0,0),2))</f>
      </c>
      <c r="L282" s="27"/>
      <c r="O282" t="str">
        <f>IF(F282="","ausblenden","drucken")</f>
        <v>ausblenden</v>
      </c>
    </row>
    <row r="283" spans="6:15" ht="12.75">
      <c r="F283" s="31">
        <f>IF(AND(EOMONTH(F282,1)&lt;=$D$6,F282&lt;&gt;""),EOMONTH(F282,1),"")</f>
      </c>
      <c r="G283" s="32">
        <f>IF(F283="","",G282-1)</f>
      </c>
      <c r="H283" s="33"/>
      <c r="I283" s="30">
        <f>IF(H283="","",K283-K282-J283)</f>
      </c>
      <c r="J283" s="34">
        <f>IF(H283="","",ROUND(K282*((1+H283)^(1/12)-1),2))</f>
      </c>
      <c r="K283" s="27">
        <f>IF(H283="","",ROUND(FV(H283,$D$5+(1-G283)/12,-PMT(H283,$D$5,0,-$D$7,0),0,0),2))</f>
      </c>
      <c r="L283" s="27"/>
      <c r="O283" t="str">
        <f>IF(F283="","ausblenden","drucken")</f>
        <v>ausblenden</v>
      </c>
    </row>
    <row r="284" spans="6:15" ht="12.75">
      <c r="F284" s="31">
        <f>IF(AND(EOMONTH(F283,1)&lt;=$D$6,F283&lt;&gt;""),EOMONTH(F283,1),"")</f>
      </c>
      <c r="G284" s="32">
        <f>IF(F284="","",G283-1)</f>
      </c>
      <c r="H284" s="33"/>
      <c r="I284" s="30">
        <f>IF(H284="","",K284-K283-J284)</f>
      </c>
      <c r="J284" s="34">
        <f>IF(H284="","",ROUND(K283*((1+H284)^(1/12)-1),2))</f>
      </c>
      <c r="K284" s="27">
        <f>IF(H284="","",ROUND(FV(H284,$D$5+(1-G284)/12,-PMT(H284,$D$5,0,-$D$7,0),0,0),2))</f>
      </c>
      <c r="L284" s="27"/>
      <c r="O284" t="str">
        <f>IF(F284="","ausblenden","drucken")</f>
        <v>ausblenden</v>
      </c>
    </row>
    <row r="285" spans="6:15" ht="12.75">
      <c r="F285" s="31">
        <f>IF(AND(EOMONTH(F284,1)&lt;=$D$6,F284&lt;&gt;""),EOMONTH(F284,1),"")</f>
      </c>
      <c r="G285" s="32">
        <f>IF(F285="","",G284-1)</f>
      </c>
      <c r="H285" s="33"/>
      <c r="I285" s="30">
        <f>IF(H285="","",K285-K284-J285)</f>
      </c>
      <c r="J285" s="34">
        <f>IF(H285="","",ROUND(K284*((1+H285)^(1/12)-1),2))</f>
      </c>
      <c r="K285" s="27">
        <f>IF(H285="","",ROUND(FV(H285,$D$5+(1-G285)/12,-PMT(H285,$D$5,0,-$D$7,0),0,0),2))</f>
      </c>
      <c r="L285" s="27"/>
      <c r="O285" t="str">
        <f>IF(F285="","ausblenden","drucken")</f>
        <v>ausblenden</v>
      </c>
    </row>
    <row r="286" spans="6:15" ht="12.75">
      <c r="F286" s="31">
        <f>IF(AND(EOMONTH(F285,1)&lt;=$D$6,F285&lt;&gt;""),EOMONTH(F285,1),"")</f>
      </c>
      <c r="G286" s="32">
        <f>IF(F286="","",G285-1)</f>
      </c>
      <c r="H286" s="33"/>
      <c r="I286" s="30">
        <f>IF(H286="","",K286-K285-J286)</f>
      </c>
      <c r="J286" s="34">
        <f>IF(H286="","",ROUND(K285*((1+H286)^(1/12)-1),2))</f>
      </c>
      <c r="K286" s="27">
        <f>IF(H286="","",ROUND(FV(H286,$D$5+(1-G286)/12,-PMT(H286,$D$5,0,-$D$7,0),0,0),2))</f>
      </c>
      <c r="L286" s="27"/>
      <c r="O286" t="str">
        <f>IF(F286="","ausblenden","drucken")</f>
        <v>ausblenden</v>
      </c>
    </row>
    <row r="287" spans="6:15" ht="12.75">
      <c r="F287" s="31">
        <f>IF(AND(EOMONTH(F286,1)&lt;=$D$6,F286&lt;&gt;""),EOMONTH(F286,1),"")</f>
      </c>
      <c r="G287" s="32">
        <f>IF(F287="","",G286-1)</f>
      </c>
      <c r="H287" s="33"/>
      <c r="I287" s="30">
        <f>IF(H287="","",K287-K286-J287)</f>
      </c>
      <c r="J287" s="34">
        <f>IF(H287="","",ROUND(K286*((1+H287)^(1/12)-1),2))</f>
      </c>
      <c r="K287" s="27">
        <f>IF(H287="","",ROUND(FV(H287,$D$5+(1-G287)/12,-PMT(H287,$D$5,0,-$D$7,0),0,0),2))</f>
      </c>
      <c r="L287" s="27"/>
      <c r="O287" t="str">
        <f>IF(F287="","ausblenden","drucken")</f>
        <v>ausblenden</v>
      </c>
    </row>
    <row r="288" spans="6:15" ht="12.75">
      <c r="F288" s="31">
        <f>IF(AND(EOMONTH(F287,1)&lt;=$D$6,F287&lt;&gt;""),EOMONTH(F287,1),"")</f>
      </c>
      <c r="G288" s="32">
        <f>IF(F288="","",G287-1)</f>
      </c>
      <c r="H288" s="33"/>
      <c r="I288" s="30">
        <f>IF(H288="","",K288-K287-J288)</f>
      </c>
      <c r="J288" s="34">
        <f>IF(H288="","",ROUND(K287*((1+H288)^(1/12)-1),2))</f>
      </c>
      <c r="K288" s="27">
        <f>IF(H288="","",ROUND(FV(H288,$D$5+(1-G288)/12,-PMT(H288,$D$5,0,-$D$7,0),0,0),2))</f>
      </c>
      <c r="L288" s="27"/>
      <c r="O288" t="str">
        <f>IF(F288="","ausblenden","drucken")</f>
        <v>ausblenden</v>
      </c>
    </row>
    <row r="289" spans="6:15" ht="12.75">
      <c r="F289" s="31">
        <f>IF(AND(EOMONTH(F288,1)&lt;=$D$6,F288&lt;&gt;""),EOMONTH(F288,1),"")</f>
      </c>
      <c r="G289" s="32">
        <f>IF(F289="","",G288-1)</f>
      </c>
      <c r="H289" s="33"/>
      <c r="I289" s="30">
        <f>IF(H289="","",K289-K288-J289)</f>
      </c>
      <c r="J289" s="34">
        <f>IF(H289="","",ROUND(K288*((1+H289)^(1/12)-1),2))</f>
      </c>
      <c r="K289" s="27">
        <f>IF(H289="","",ROUND(FV(H289,$D$5+(1-G289)/12,-PMT(H289,$D$5,0,-$D$7,0),0,0),2))</f>
      </c>
      <c r="L289" s="27"/>
      <c r="O289" t="str">
        <f>IF(F289="","ausblenden","drucken")</f>
        <v>ausblenden</v>
      </c>
    </row>
    <row r="290" spans="6:15" ht="12.75">
      <c r="F290" s="31">
        <f>IF(AND(EOMONTH(F289,1)&lt;=$D$6,F289&lt;&gt;""),EOMONTH(F289,1),"")</f>
      </c>
      <c r="G290" s="32">
        <f>IF(F290="","",G289-1)</f>
      </c>
      <c r="H290" s="33"/>
      <c r="I290" s="30">
        <f>IF(H290="","",K290-K289-J290)</f>
      </c>
      <c r="J290" s="34">
        <f>IF(H290="","",ROUND(K289*((1+H290)^(1/12)-1),2))</f>
      </c>
      <c r="K290" s="27">
        <f>IF(H290="","",ROUND(FV(H290,$D$5+(1-G290)/12,-PMT(H290,$D$5,0,-$D$7,0),0,0),2))</f>
      </c>
      <c r="L290" s="27"/>
      <c r="O290" t="str">
        <f>IF(F290="","ausblenden","drucken")</f>
        <v>ausblenden</v>
      </c>
    </row>
    <row r="291" spans="6:15" ht="12.75">
      <c r="F291" s="31">
        <f>IF(AND(EOMONTH(F290,1)&lt;=$D$6,F290&lt;&gt;""),EOMONTH(F290,1),"")</f>
      </c>
      <c r="G291" s="32">
        <f>IF(F291="","",G290-1)</f>
      </c>
      <c r="H291" s="33"/>
      <c r="I291" s="30">
        <f>IF(H291="","",K291-K290-J291)</f>
      </c>
      <c r="J291" s="34">
        <f>IF(H291="","",ROUND(K290*((1+H291)^(1/12)-1),2))</f>
      </c>
      <c r="K291" s="27">
        <f>IF(H291="","",ROUND(FV(H291,$D$5+(1-G291)/12,-PMT(H291,$D$5,0,-$D$7,0),0,0),2))</f>
      </c>
      <c r="L291" s="27"/>
      <c r="O291" t="str">
        <f>IF(F291="","ausblenden","drucken")</f>
        <v>ausblenden</v>
      </c>
    </row>
    <row r="292" spans="6:15" ht="12.75">
      <c r="F292" s="31">
        <f>IF(AND(EOMONTH(F291,1)&lt;=$D$6,F291&lt;&gt;""),EOMONTH(F291,1),"")</f>
      </c>
      <c r="G292" s="32">
        <f>IF(F292="","",G291-1)</f>
      </c>
      <c r="H292" s="33"/>
      <c r="I292" s="30">
        <f>IF(H292="","",K292-K291-J292)</f>
      </c>
      <c r="J292" s="34">
        <f>IF(H292="","",ROUND(K291*((1+H292)^(1/12)-1),2))</f>
      </c>
      <c r="K292" s="27">
        <f>IF(H292="","",ROUND(FV(H292,$D$5+(1-G292)/12,-PMT(H292,$D$5,0,-$D$7,0),0,0),2))</f>
      </c>
      <c r="L292" s="27"/>
      <c r="O292" t="str">
        <f>IF(F292="","ausblenden","drucken")</f>
        <v>ausblenden</v>
      </c>
    </row>
    <row r="293" spans="6:15" ht="12.75">
      <c r="F293" s="31">
        <f>IF(AND(EOMONTH(F292,1)&lt;=$D$6,F292&lt;&gt;""),EOMONTH(F292,1),"")</f>
      </c>
      <c r="G293" s="32">
        <f>IF(F293="","",G292-1)</f>
      </c>
      <c r="H293" s="33"/>
      <c r="I293" s="30">
        <f>IF(H293="","",K293-K292-J293)</f>
      </c>
      <c r="J293" s="34">
        <f>IF(H293="","",ROUND(K292*((1+H293)^(1/12)-1),2))</f>
      </c>
      <c r="K293" s="27">
        <f>IF(H293="","",ROUND(FV(H293,$D$5+(1-G293)/12,-PMT(H293,$D$5,0,-$D$7,0),0,0),2))</f>
      </c>
      <c r="L293" s="27"/>
      <c r="O293" t="str">
        <f>IF(F293="","ausblenden","drucken")</f>
        <v>ausblenden</v>
      </c>
    </row>
    <row r="294" spans="6:15" ht="12.75">
      <c r="F294" s="31">
        <f>IF(AND(EOMONTH(F293,1)&lt;=$D$6,F293&lt;&gt;""),EOMONTH(F293,1),"")</f>
      </c>
      <c r="G294" s="32">
        <f>IF(F294="","",G293-1)</f>
      </c>
      <c r="H294" s="33"/>
      <c r="I294" s="30">
        <f>IF(H294="","",K294-K293-J294)</f>
      </c>
      <c r="J294" s="34">
        <f>IF(H294="","",ROUND(K293*((1+H294)^(1/12)-1),2))</f>
      </c>
      <c r="K294" s="27">
        <f>IF(H294="","",ROUND(FV(H294,$D$5+(1-G294)/12,-PMT(H294,$D$5,0,-$D$7,0),0,0),2))</f>
      </c>
      <c r="L294" s="27"/>
      <c r="O294" t="str">
        <f>IF(F294="","ausblenden","drucken")</f>
        <v>ausblenden</v>
      </c>
    </row>
    <row r="295" spans="6:15" ht="12.75">
      <c r="F295" s="31">
        <f>IF(AND(EOMONTH(F294,1)&lt;=$D$6,F294&lt;&gt;""),EOMONTH(F294,1),"")</f>
      </c>
      <c r="G295" s="32">
        <f>IF(F295="","",G294-1)</f>
      </c>
      <c r="H295" s="33"/>
      <c r="I295" s="30">
        <f>IF(H295="","",K295-K294-J295)</f>
      </c>
      <c r="J295" s="34">
        <f>IF(H295="","",ROUND(K294*((1+H295)^(1/12)-1),2))</f>
      </c>
      <c r="K295" s="27">
        <f>IF(H295="","",ROUND(FV(H295,$D$5+(1-G295)/12,-PMT(H295,$D$5,0,-$D$7,0),0,0),2))</f>
      </c>
      <c r="L295" s="27"/>
      <c r="O295" t="str">
        <f>IF(F295="","ausblenden","drucken")</f>
        <v>ausblenden</v>
      </c>
    </row>
    <row r="296" spans="6:15" ht="12.75">
      <c r="F296" s="31">
        <f>IF(AND(EOMONTH(F295,1)&lt;=$D$6,F295&lt;&gt;""),EOMONTH(F295,1),"")</f>
      </c>
      <c r="G296" s="32">
        <f>IF(F296="","",G295-1)</f>
      </c>
      <c r="H296" s="33"/>
      <c r="I296" s="30">
        <f>IF(H296="","",K296-K295-J296)</f>
      </c>
      <c r="J296" s="34">
        <f>IF(H296="","",ROUND(K295*((1+H296)^(1/12)-1),2))</f>
      </c>
      <c r="K296" s="27">
        <f>IF(H296="","",ROUND(FV(H296,$D$5+(1-G296)/12,-PMT(H296,$D$5,0,-$D$7,0),0,0),2))</f>
      </c>
      <c r="L296" s="27"/>
      <c r="O296" t="str">
        <f>IF(F296="","ausblenden","drucken")</f>
        <v>ausblenden</v>
      </c>
    </row>
    <row r="297" spans="6:15" ht="12.75">
      <c r="F297" s="31">
        <f>IF(AND(EOMONTH(F296,1)&lt;=$D$6,F296&lt;&gt;""),EOMONTH(F296,1),"")</f>
      </c>
      <c r="G297" s="32">
        <f>IF(F297="","",G296-1)</f>
      </c>
      <c r="H297" s="33"/>
      <c r="I297" s="30">
        <f>IF(H297="","",K297-K296-J297)</f>
      </c>
      <c r="J297" s="34">
        <f>IF(H297="","",ROUND(K296*((1+H297)^(1/12)-1),2))</f>
      </c>
      <c r="K297" s="27">
        <f>IF(H297="","",ROUND(FV(H297,$D$5+(1-G297)/12,-PMT(H297,$D$5,0,-$D$7,0),0,0),2))</f>
      </c>
      <c r="L297" s="27"/>
      <c r="O297" t="str">
        <f>IF(F297="","ausblenden","drucken")</f>
        <v>ausblenden</v>
      </c>
    </row>
    <row r="298" spans="6:15" ht="12.75">
      <c r="F298" s="31">
        <f>IF(AND(EOMONTH(F297,1)&lt;=$D$6,F297&lt;&gt;""),EOMONTH(F297,1),"")</f>
      </c>
      <c r="G298" s="32">
        <f>IF(F298="","",G297-1)</f>
      </c>
      <c r="H298" s="33"/>
      <c r="I298" s="30">
        <f>IF(H298="","",K298-K297-J298)</f>
      </c>
      <c r="J298" s="34">
        <f>IF(H298="","",ROUND(K297*((1+H298)^(1/12)-1),2))</f>
      </c>
      <c r="K298" s="27">
        <f>IF(H298="","",ROUND(FV(H298,$D$5+(1-G298)/12,-PMT(H298,$D$5,0,-$D$7,0),0,0),2))</f>
      </c>
      <c r="L298" s="27"/>
      <c r="O298" t="str">
        <f>IF(F298="","ausblenden","drucken")</f>
        <v>ausblenden</v>
      </c>
    </row>
    <row r="299" spans="6:15" ht="12.75">
      <c r="F299" s="31">
        <f>IF(AND(EOMONTH(F298,1)&lt;=$D$6,F298&lt;&gt;""),EOMONTH(F298,1),"")</f>
      </c>
      <c r="G299" s="32">
        <f>IF(F299="","",G298-1)</f>
      </c>
      <c r="H299" s="33"/>
      <c r="I299" s="30">
        <f>IF(H299="","",K299-K298-J299)</f>
      </c>
      <c r="J299" s="34">
        <f>IF(H299="","",ROUND(K298*((1+H299)^(1/12)-1),2))</f>
      </c>
      <c r="K299" s="27">
        <f>IF(H299="","",ROUND(FV(H299,$D$5+(1-G299)/12,-PMT(H299,$D$5,0,-$D$7,0),0,0),2))</f>
      </c>
      <c r="L299" s="27"/>
      <c r="O299" t="str">
        <f>IF(F299="","ausblenden","drucken")</f>
        <v>ausblenden</v>
      </c>
    </row>
    <row r="300" spans="6:15" ht="12.75">
      <c r="F300" s="31">
        <f>IF(AND(EOMONTH(F299,1)&lt;=$D$6,F299&lt;&gt;""),EOMONTH(F299,1),"")</f>
      </c>
      <c r="G300" s="32">
        <f>IF(F300="","",G299-1)</f>
      </c>
      <c r="H300" s="33"/>
      <c r="I300" s="30">
        <f>IF(H300="","",K300-K299-J300)</f>
      </c>
      <c r="J300" s="34">
        <f>IF(H300="","",ROUND(K299*((1+H300)^(1/12)-1),2))</f>
      </c>
      <c r="K300" s="27">
        <f>IF(H300="","",ROUND(FV(H300,$D$5+(1-G300)/12,-PMT(H300,$D$5,0,-$D$7,0),0,0),2))</f>
      </c>
      <c r="L300" s="27"/>
      <c r="O300" t="str">
        <f>IF(F300="","ausblenden","drucken")</f>
        <v>ausblenden</v>
      </c>
    </row>
    <row r="301" spans="6:15" ht="12.75">
      <c r="F301" s="31">
        <f>IF(AND(EOMONTH(F300,1)&lt;=$D$6,F300&lt;&gt;""),EOMONTH(F300,1),"")</f>
      </c>
      <c r="G301" s="32">
        <f>IF(F301="","",G300-1)</f>
      </c>
      <c r="H301" s="33"/>
      <c r="I301" s="30">
        <f>IF(H301="","",K301-K300-J301)</f>
      </c>
      <c r="J301" s="34">
        <f>IF(H301="","",ROUND(K300*((1+H301)^(1/12)-1),2))</f>
      </c>
      <c r="K301" s="27">
        <f>IF(H301="","",ROUND(FV(H301,$D$5+(1-G301)/12,-PMT(H301,$D$5,0,-$D$7,0),0,0),2))</f>
      </c>
      <c r="L301" s="27"/>
      <c r="O301" t="str">
        <f>IF(F301="","ausblenden","drucken")</f>
        <v>ausblenden</v>
      </c>
    </row>
    <row r="302" spans="6:15" ht="12.75">
      <c r="F302" s="31">
        <f>IF(AND(EOMONTH(F301,1)&lt;=$D$6,F301&lt;&gt;""),EOMONTH(F301,1),"")</f>
      </c>
      <c r="G302" s="32">
        <f>IF(F302="","",G301-1)</f>
      </c>
      <c r="H302" s="33"/>
      <c r="I302" s="30">
        <f>IF(H302="","",K302-K301-J302)</f>
      </c>
      <c r="J302" s="34">
        <f>IF(H302="","",ROUND(K301*((1+H302)^(1/12)-1),2))</f>
      </c>
      <c r="K302" s="27">
        <f>IF(H302="","",ROUND(FV(H302,$D$5+(1-G302)/12,-PMT(H302,$D$5,0,-$D$7,0),0,0),2))</f>
      </c>
      <c r="L302" s="27"/>
      <c r="O302" t="str">
        <f>IF(F302="","ausblenden","drucken")</f>
        <v>ausblenden</v>
      </c>
    </row>
    <row r="303" spans="6:15" ht="12.75">
      <c r="F303" s="31">
        <f>IF(AND(EOMONTH(F302,1)&lt;=$D$6,F302&lt;&gt;""),EOMONTH(F302,1),"")</f>
      </c>
      <c r="G303" s="32">
        <f>IF(F303="","",G302-1)</f>
      </c>
      <c r="H303" s="33"/>
      <c r="I303" s="30">
        <f>IF(H303="","",K303-K302-J303)</f>
      </c>
      <c r="J303" s="34">
        <f>IF(H303="","",ROUND(K302*((1+H303)^(1/12)-1),2))</f>
      </c>
      <c r="K303" s="27">
        <f>IF(H303="","",ROUND(FV(H303,$D$5+(1-G303)/12,-PMT(H303,$D$5,0,-$D$7,0),0,0),2))</f>
      </c>
      <c r="L303" s="27"/>
      <c r="O303" t="str">
        <f>IF(F303="","ausblenden","drucken")</f>
        <v>ausblenden</v>
      </c>
    </row>
    <row r="304" spans="6:15" ht="12.75">
      <c r="F304" s="31">
        <f>IF(AND(EOMONTH(F303,1)&lt;=$D$6,F303&lt;&gt;""),EOMONTH(F303,1),"")</f>
      </c>
      <c r="G304" s="32">
        <f>IF(F304="","",G303-1)</f>
      </c>
      <c r="H304" s="33"/>
      <c r="I304" s="30">
        <f>IF(H304="","",K304-K303-J304)</f>
      </c>
      <c r="J304" s="34">
        <f>IF(H304="","",ROUND(K303*((1+H304)^(1/12)-1),2))</f>
      </c>
      <c r="K304" s="27">
        <f>IF(H304="","",ROUND(FV(H304,$D$5+(1-G304)/12,-PMT(H304,$D$5,0,-$D$7,0),0,0),2))</f>
      </c>
      <c r="L304" s="27"/>
      <c r="O304" t="str">
        <f>IF(F304="","ausblenden","drucken")</f>
        <v>ausblenden</v>
      </c>
    </row>
    <row r="305" spans="6:15" ht="12.75">
      <c r="F305" s="31">
        <f>IF(AND(EOMONTH(F304,1)&lt;=$D$6,F304&lt;&gt;""),EOMONTH(F304,1),"")</f>
      </c>
      <c r="G305" s="32">
        <f>IF(F305="","",G304-1)</f>
      </c>
      <c r="H305" s="33"/>
      <c r="I305" s="30">
        <f>IF(H305="","",K305-K304-J305)</f>
      </c>
      <c r="J305" s="34">
        <f>IF(H305="","",ROUND(K304*((1+H305)^(1/12)-1),2))</f>
      </c>
      <c r="K305" s="27">
        <f>IF(H305="","",ROUND(FV(H305,$D$5+(1-G305)/12,-PMT(H305,$D$5,0,-$D$7,0),0,0),2))</f>
      </c>
      <c r="L305" s="27"/>
      <c r="O305" t="str">
        <f>IF(F305="","ausblenden","drucken")</f>
        <v>ausblenden</v>
      </c>
    </row>
    <row r="306" spans="6:15" ht="12.75">
      <c r="F306" s="31">
        <f>IF(AND(EOMONTH(F305,1)&lt;=$D$6,F305&lt;&gt;""),EOMONTH(F305,1),"")</f>
      </c>
      <c r="G306" s="32">
        <f>IF(F306="","",G305-1)</f>
      </c>
      <c r="H306" s="33"/>
      <c r="I306" s="30">
        <f>IF(H306="","",K306-K305-J306)</f>
      </c>
      <c r="J306" s="34">
        <f>IF(H306="","",ROUND(K305*((1+H306)^(1/12)-1),2))</f>
      </c>
      <c r="K306" s="27">
        <f>IF(H306="","",ROUND(FV(H306,$D$5+(1-G306)/12,-PMT(H306,$D$5,0,-$D$7,0),0,0),2))</f>
      </c>
      <c r="L306" s="27"/>
      <c r="O306" t="str">
        <f>IF(F306="","ausblenden","drucken")</f>
        <v>ausblenden</v>
      </c>
    </row>
    <row r="307" spans="6:15" ht="12.75">
      <c r="F307" s="31">
        <f>IF(AND(EOMONTH(F306,1)&lt;=$D$6,F306&lt;&gt;""),EOMONTH(F306,1),"")</f>
      </c>
      <c r="G307" s="32">
        <f>IF(F307="","",G306-1)</f>
      </c>
      <c r="H307" s="33"/>
      <c r="I307" s="30">
        <f>IF(H307="","",K307-K306-J307)</f>
      </c>
      <c r="J307" s="34">
        <f>IF(H307="","",ROUND(K306*((1+H307)^(1/12)-1),2))</f>
      </c>
      <c r="K307" s="27">
        <f>IF(H307="","",ROUND(FV(H307,$D$5+(1-G307)/12,-PMT(H307,$D$5,0,-$D$7,0),0,0),2))</f>
      </c>
      <c r="L307" s="27"/>
      <c r="O307" t="str">
        <f>IF(F307="","ausblenden","drucken")</f>
        <v>ausblenden</v>
      </c>
    </row>
    <row r="308" spans="6:15" ht="12.75">
      <c r="F308" s="31">
        <f>IF(AND(EOMONTH(F307,1)&lt;=$D$6,F307&lt;&gt;""),EOMONTH(F307,1),"")</f>
      </c>
      <c r="G308" s="32">
        <f>IF(F308="","",G307-1)</f>
      </c>
      <c r="H308" s="33"/>
      <c r="I308" s="30">
        <f>IF(H308="","",K308-K307-J308)</f>
      </c>
      <c r="J308" s="34">
        <f>IF(H308="","",ROUND(K307*((1+H308)^(1/12)-1),2))</f>
      </c>
      <c r="K308" s="27">
        <f>IF(H308="","",ROUND(FV(H308,$D$5+(1-G308)/12,-PMT(H308,$D$5,0,-$D$7,0),0,0),2))</f>
      </c>
      <c r="L308" s="27"/>
      <c r="O308" t="str">
        <f>IF(F308="","ausblenden","drucken")</f>
        <v>ausblenden</v>
      </c>
    </row>
    <row r="309" spans="6:15" ht="12.75">
      <c r="F309" s="31">
        <f>IF(AND(EOMONTH(F308,1)&lt;=$D$6,F308&lt;&gt;""),EOMONTH(F308,1),"")</f>
      </c>
      <c r="G309" s="32">
        <f>IF(F309="","",G308-1)</f>
      </c>
      <c r="H309" s="33"/>
      <c r="I309" s="30">
        <f>IF(H309="","",K309-K308-J309)</f>
      </c>
      <c r="J309" s="34">
        <f>IF(H309="","",ROUND(K308*((1+H309)^(1/12)-1),2))</f>
      </c>
      <c r="K309" s="27">
        <f>IF(H309="","",ROUND(FV(H309,$D$5+(1-G309)/12,-PMT(H309,$D$5,0,-$D$7,0),0,0),2))</f>
      </c>
      <c r="L309" s="27"/>
      <c r="O309" t="str">
        <f>IF(F309="","ausblenden","drucken")</f>
        <v>ausblenden</v>
      </c>
    </row>
    <row r="310" spans="6:15" ht="12.75">
      <c r="F310" s="31">
        <f>IF(AND(EOMONTH(F309,1)&lt;=$D$6,F309&lt;&gt;""),EOMONTH(F309,1),"")</f>
      </c>
      <c r="G310" s="32">
        <f>IF(F310="","",G309-1)</f>
      </c>
      <c r="H310" s="33"/>
      <c r="I310" s="30">
        <f>IF(H310="","",K310-K309-J310)</f>
      </c>
      <c r="J310" s="34">
        <f>IF(H310="","",ROUND(K309*((1+H310)^(1/12)-1),2))</f>
      </c>
      <c r="K310" s="27">
        <f>IF(H310="","",ROUND(FV(H310,$D$5+(1-G310)/12,-PMT(H310,$D$5,0,-$D$7,0),0,0),2))</f>
      </c>
      <c r="L310" s="27"/>
      <c r="O310" t="str">
        <f>IF(F310="","ausblenden","drucken")</f>
        <v>ausblenden</v>
      </c>
    </row>
    <row r="311" spans="6:15" ht="12.75">
      <c r="F311" s="31">
        <f>IF(AND(EOMONTH(F310,1)&lt;=$D$6,F310&lt;&gt;""),EOMONTH(F310,1),"")</f>
      </c>
      <c r="G311" s="32">
        <f>IF(F311="","",G310-1)</f>
      </c>
      <c r="H311" s="33"/>
      <c r="I311" s="30">
        <f>IF(H311="","",K311-K310-J311)</f>
      </c>
      <c r="J311" s="34">
        <f>IF(H311="","",ROUND(K310*((1+H311)^(1/12)-1),2))</f>
      </c>
      <c r="K311" s="27">
        <f>IF(H311="","",ROUND(FV(H311,$D$5+(1-G311)/12,-PMT(H311,$D$5,0,-$D$7,0),0,0),2))</f>
      </c>
      <c r="L311" s="27"/>
      <c r="O311" t="str">
        <f>IF(F311="","ausblenden","drucken")</f>
        <v>ausblenden</v>
      </c>
    </row>
    <row r="312" spans="6:15" ht="12.75">
      <c r="F312" s="31">
        <f>IF(AND(EOMONTH(F311,1)&lt;=$D$6,F311&lt;&gt;""),EOMONTH(F311,1),"")</f>
      </c>
      <c r="G312" s="32">
        <f>IF(F312="","",G311-1)</f>
      </c>
      <c r="H312" s="33"/>
      <c r="I312" s="30">
        <f>IF(H312="","",K312-K311-J312)</f>
      </c>
      <c r="J312" s="34">
        <f>IF(H312="","",ROUND(K311*((1+H312)^(1/12)-1),2))</f>
      </c>
      <c r="K312" s="27">
        <f>IF(H312="","",ROUND(FV(H312,$D$5+(1-G312)/12,-PMT(H312,$D$5,0,-$D$7,0),0,0),2))</f>
      </c>
      <c r="L312" s="27"/>
      <c r="O312" t="str">
        <f>IF(F312="","ausblenden","drucken")</f>
        <v>ausblenden</v>
      </c>
    </row>
    <row r="313" spans="6:15" ht="12.75">
      <c r="F313" s="31">
        <f>IF(AND(EOMONTH(F312,1)&lt;=$D$6,F312&lt;&gt;""),EOMONTH(F312,1),"")</f>
      </c>
      <c r="G313" s="32">
        <f>IF(F313="","",G312-1)</f>
      </c>
      <c r="H313" s="33"/>
      <c r="I313" s="30">
        <f>IF(H313="","",K313-K312-J313)</f>
      </c>
      <c r="J313" s="34">
        <f>IF(H313="","",ROUND(K312*((1+H313)^(1/12)-1),2))</f>
      </c>
      <c r="K313" s="27">
        <f>IF(H313="","",ROUND(FV(H313,$D$5+(1-G313)/12,-PMT(H313,$D$5,0,-$D$7,0),0,0),2))</f>
      </c>
      <c r="L313" s="27"/>
      <c r="O313" t="str">
        <f>IF(F313="","ausblenden","drucken")</f>
        <v>ausblenden</v>
      </c>
    </row>
    <row r="314" spans="6:15" ht="12.75">
      <c r="F314" s="31">
        <f>IF(AND(EOMONTH(F313,1)&lt;=$D$6,F313&lt;&gt;""),EOMONTH(F313,1),"")</f>
      </c>
      <c r="G314" s="32">
        <f>IF(F314="","",G313-1)</f>
      </c>
      <c r="H314" s="33"/>
      <c r="I314" s="30">
        <f>IF(H314="","",K314-K313-J314)</f>
      </c>
      <c r="J314" s="34">
        <f>IF(H314="","",ROUND(K313*((1+H314)^(1/12)-1),2))</f>
      </c>
      <c r="K314" s="27">
        <f>IF(H314="","",ROUND(FV(H314,$D$5+(1-G314)/12,-PMT(H314,$D$5,0,-$D$7,0),0,0),2))</f>
      </c>
      <c r="L314" s="27"/>
      <c r="O314" t="str">
        <f>IF(F314="","ausblenden","drucken")</f>
        <v>ausblenden</v>
      </c>
    </row>
    <row r="315" spans="6:15" ht="12.75">
      <c r="F315" s="31">
        <f>IF(AND(EOMONTH(F314,1)&lt;=$D$6,F314&lt;&gt;""),EOMONTH(F314,1),"")</f>
      </c>
      <c r="G315" s="32">
        <f>IF(F315="","",G314-1)</f>
      </c>
      <c r="H315" s="33"/>
      <c r="I315" s="30">
        <f>IF(H315="","",K315-K314-J315)</f>
      </c>
      <c r="J315" s="34">
        <f>IF(H315="","",ROUND(K314*((1+H315)^(1/12)-1),2))</f>
      </c>
      <c r="K315" s="27">
        <f>IF(H315="","",ROUND(FV(H315,$D$5+(1-G315)/12,-PMT(H315,$D$5,0,-$D$7,0),0,0),2))</f>
      </c>
      <c r="L315" s="27"/>
      <c r="O315" t="str">
        <f>IF(F315="","ausblenden","drucken")</f>
        <v>ausblenden</v>
      </c>
    </row>
    <row r="316" spans="6:15" ht="12.75">
      <c r="F316" s="31">
        <f>IF(AND(EOMONTH(F315,1)&lt;=$D$6,F315&lt;&gt;""),EOMONTH(F315,1),"")</f>
      </c>
      <c r="G316" s="32">
        <f>IF(F316="","",G315-1)</f>
      </c>
      <c r="H316" s="33"/>
      <c r="I316" s="30">
        <f>IF(H316="","",K316-K315-J316)</f>
      </c>
      <c r="J316" s="34">
        <f>IF(H316="","",ROUND(K315*((1+H316)^(1/12)-1),2))</f>
      </c>
      <c r="K316" s="27">
        <f>IF(H316="","",ROUND(FV(H316,$D$5+(1-G316)/12,-PMT(H316,$D$5,0,-$D$7,0),0,0),2))</f>
      </c>
      <c r="L316" s="27"/>
      <c r="O316" t="str">
        <f>IF(F316="","ausblenden","drucken")</f>
        <v>ausblenden</v>
      </c>
    </row>
    <row r="317" spans="6:15" ht="12.75">
      <c r="F317" s="31">
        <f>IF(AND(EOMONTH(F316,1)&lt;=$D$6,F316&lt;&gt;""),EOMONTH(F316,1),"")</f>
      </c>
      <c r="G317" s="32">
        <f>IF(F317="","",G316-1)</f>
      </c>
      <c r="H317" s="33"/>
      <c r="I317" s="30">
        <f>IF(H317="","",K317-K316-J317)</f>
      </c>
      <c r="J317" s="34">
        <f>IF(H317="","",ROUND(K316*((1+H317)^(1/12)-1),2))</f>
      </c>
      <c r="K317" s="27">
        <f>IF(H317="","",ROUND(FV(H317,$D$5+(1-G317)/12,-PMT(H317,$D$5,0,-$D$7,0),0,0),2))</f>
      </c>
      <c r="L317" s="27"/>
      <c r="O317" t="str">
        <f>IF(F317="","ausblenden","drucken")</f>
        <v>ausblenden</v>
      </c>
    </row>
    <row r="318" spans="6:15" ht="12.75">
      <c r="F318" s="31">
        <f>IF(AND(EOMONTH(F317,1)&lt;=$D$6,F317&lt;&gt;""),EOMONTH(F317,1),"")</f>
      </c>
      <c r="G318" s="32">
        <f>IF(F318="","",G317-1)</f>
      </c>
      <c r="H318" s="33"/>
      <c r="I318" s="30">
        <f>IF(H318="","",K318-K317-J318)</f>
      </c>
      <c r="J318" s="34">
        <f>IF(H318="","",ROUND(K317*((1+H318)^(1/12)-1),2))</f>
      </c>
      <c r="K318" s="27">
        <f>IF(H318="","",ROUND(FV(H318,$D$5+(1-G318)/12,-PMT(H318,$D$5,0,-$D$7,0),0,0),2))</f>
      </c>
      <c r="L318" s="27"/>
      <c r="O318" t="str">
        <f>IF(F318="","ausblenden","drucken")</f>
        <v>ausblenden</v>
      </c>
    </row>
    <row r="319" spans="6:15" ht="12.75">
      <c r="F319" s="31">
        <f>IF(AND(EOMONTH(F318,1)&lt;=$D$6,F318&lt;&gt;""),EOMONTH(F318,1),"")</f>
      </c>
      <c r="G319" s="32">
        <f>IF(F319="","",G318-1)</f>
      </c>
      <c r="H319" s="33"/>
      <c r="I319" s="30">
        <f>IF(H319="","",K319-K318-J319)</f>
      </c>
      <c r="J319" s="34">
        <f>IF(H319="","",ROUND(K318*((1+H319)^(1/12)-1),2))</f>
      </c>
      <c r="K319" s="27">
        <f>IF(H319="","",ROUND(FV(H319,$D$5+(1-G319)/12,-PMT(H319,$D$5,0,-$D$7,0),0,0),2))</f>
      </c>
      <c r="L319" s="27"/>
      <c r="O319" t="str">
        <f>IF(F319="","ausblenden","drucken")</f>
        <v>ausblenden</v>
      </c>
    </row>
    <row r="320" spans="6:15" ht="12.75">
      <c r="F320" s="31">
        <f>IF(AND(EOMONTH(F319,1)&lt;=$D$6,F319&lt;&gt;""),EOMONTH(F319,1),"")</f>
      </c>
      <c r="G320" s="32">
        <f>IF(F320="","",G319-1)</f>
      </c>
      <c r="H320" s="33"/>
      <c r="I320" s="30">
        <f>IF(H320="","",K320-K319-J320)</f>
      </c>
      <c r="J320" s="34">
        <f>IF(H320="","",ROUND(K319*((1+H320)^(1/12)-1),2))</f>
      </c>
      <c r="K320" s="27">
        <f>IF(H320="","",ROUND(FV(H320,$D$5+(1-G320)/12,-PMT(H320,$D$5,0,-$D$7,0),0,0),2))</f>
      </c>
      <c r="L320" s="27"/>
      <c r="O320" t="str">
        <f>IF(F320="","ausblenden","drucken")</f>
        <v>ausblenden</v>
      </c>
    </row>
    <row r="321" spans="6:15" ht="12.75">
      <c r="F321" s="31">
        <f>IF(AND(EOMONTH(F320,1)&lt;=$D$6,F320&lt;&gt;""),EOMONTH(F320,1),"")</f>
      </c>
      <c r="G321" s="32">
        <f>IF(F321="","",G320-1)</f>
      </c>
      <c r="H321" s="33"/>
      <c r="I321" s="30">
        <f>IF(H321="","",K321-K320-J321)</f>
      </c>
      <c r="J321" s="34">
        <f>IF(H321="","",ROUND(K320*((1+H321)^(1/12)-1),2))</f>
      </c>
      <c r="K321" s="27">
        <f>IF(H321="","",ROUND(FV(H321,$D$5+(1-G321)/12,-PMT(H321,$D$5,0,-$D$7,0),0,0),2))</f>
      </c>
      <c r="L321" s="27"/>
      <c r="O321" t="str">
        <f>IF(F321="","ausblenden","drucken")</f>
        <v>ausblenden</v>
      </c>
    </row>
    <row r="322" spans="6:15" ht="12.75">
      <c r="F322" s="31">
        <f>IF(AND(EOMONTH(F321,1)&lt;=$D$6,F321&lt;&gt;""),EOMONTH(F321,1),"")</f>
      </c>
      <c r="G322" s="32">
        <f>IF(F322="","",G321-1)</f>
      </c>
      <c r="H322" s="33"/>
      <c r="I322" s="30">
        <f>IF(H322="","",K322-K321-J322)</f>
      </c>
      <c r="J322" s="34">
        <f>IF(H322="","",ROUND(K321*((1+H322)^(1/12)-1),2))</f>
      </c>
      <c r="K322" s="27">
        <f>IF(H322="","",ROUND(FV(H322,$D$5+(1-G322)/12,-PMT(H322,$D$5,0,-$D$7,0),0,0),2))</f>
      </c>
      <c r="L322" s="27"/>
      <c r="O322" t="str">
        <f>IF(F322="","ausblenden","drucken")</f>
        <v>ausblenden</v>
      </c>
    </row>
    <row r="323" spans="6:15" ht="12.75">
      <c r="F323" s="31">
        <f>IF(AND(EOMONTH(F322,1)&lt;=$D$6,F322&lt;&gt;""),EOMONTH(F322,1),"")</f>
      </c>
      <c r="G323" s="32">
        <f>IF(F323="","",G322-1)</f>
      </c>
      <c r="H323" s="33"/>
      <c r="I323" s="30">
        <f>IF(H323="","",K323-K322-J323)</f>
      </c>
      <c r="J323" s="34">
        <f>IF(H323="","",ROUND(K322*((1+H323)^(1/12)-1),2))</f>
      </c>
      <c r="K323" s="27">
        <f>IF(H323="","",ROUND(FV(H323,$D$5+(1-G323)/12,-PMT(H323,$D$5,0,-$D$7,0),0,0),2))</f>
      </c>
      <c r="L323" s="27"/>
      <c r="O323" t="str">
        <f>IF(F323="","ausblenden","drucken")</f>
        <v>ausblenden</v>
      </c>
    </row>
    <row r="324" spans="6:15" ht="12.75">
      <c r="F324" s="31">
        <f>IF(AND(EOMONTH(F323,1)&lt;=$D$6,F323&lt;&gt;""),EOMONTH(F323,1),"")</f>
      </c>
      <c r="G324" s="32">
        <f>IF(F324="","",G323-1)</f>
      </c>
      <c r="H324" s="33"/>
      <c r="I324" s="30">
        <f>IF(H324="","",K324-K323-J324)</f>
      </c>
      <c r="J324" s="34">
        <f>IF(H324="","",ROUND(K323*((1+H324)^(1/12)-1),2))</f>
      </c>
      <c r="K324" s="27">
        <f>IF(H324="","",ROUND(FV(H324,$D$5+(1-G324)/12,-PMT(H324,$D$5,0,-$D$7,0),0,0),2))</f>
      </c>
      <c r="L324" s="27"/>
      <c r="O324" t="str">
        <f>IF(F324="","ausblenden","drucken")</f>
        <v>ausblenden</v>
      </c>
    </row>
    <row r="325" spans="6:15" ht="12.75">
      <c r="F325" s="31">
        <f>IF(AND(EOMONTH(F324,1)&lt;=$D$6,F324&lt;&gt;""),EOMONTH(F324,1),"")</f>
      </c>
      <c r="G325" s="32">
        <f>IF(F325="","",G324-1)</f>
      </c>
      <c r="H325" s="33"/>
      <c r="I325" s="30">
        <f>IF(H325="","",K325-K324-J325)</f>
      </c>
      <c r="J325" s="34">
        <f>IF(H325="","",ROUND(K324*((1+H325)^(1/12)-1),2))</f>
      </c>
      <c r="K325" s="27">
        <f>IF(H325="","",ROUND(FV(H325,$D$5+(1-G325)/12,-PMT(H325,$D$5,0,-$D$7,0),0,0),2))</f>
      </c>
      <c r="L325" s="27"/>
      <c r="O325" t="str">
        <f>IF(F325="","ausblenden","drucken")</f>
        <v>ausblenden</v>
      </c>
    </row>
    <row r="326" spans="6:15" ht="12.75">
      <c r="F326" s="31">
        <f>IF(AND(EOMONTH(F325,1)&lt;=$D$6,F325&lt;&gt;""),EOMONTH(F325,1),"")</f>
      </c>
      <c r="G326" s="32">
        <f>IF(F326="","",G325-1)</f>
      </c>
      <c r="H326" s="33"/>
      <c r="I326" s="30">
        <f>IF(H326="","",K326-K325-J326)</f>
      </c>
      <c r="J326" s="34">
        <f>IF(H326="","",ROUND(K325*((1+H326)^(1/12)-1),2))</f>
      </c>
      <c r="K326" s="27">
        <f>IF(H326="","",ROUND(FV(H326,$D$5+(1-G326)/12,-PMT(H326,$D$5,0,-$D$7,0),0,0),2))</f>
      </c>
      <c r="L326" s="27"/>
      <c r="O326" t="str">
        <f>IF(F326="","ausblenden","drucken")</f>
        <v>ausblenden</v>
      </c>
    </row>
    <row r="327" spans="6:15" ht="12.75">
      <c r="F327" s="31">
        <f>IF(AND(EOMONTH(F326,1)&lt;=$D$6,F326&lt;&gt;""),EOMONTH(F326,1),"")</f>
      </c>
      <c r="G327" s="32">
        <f>IF(F327="","",G326-1)</f>
      </c>
      <c r="H327" s="33"/>
      <c r="I327" s="30">
        <f>IF(H327="","",K327-K326-J327)</f>
      </c>
      <c r="J327" s="34">
        <f>IF(H327="","",ROUND(K326*((1+H327)^(1/12)-1),2))</f>
      </c>
      <c r="K327" s="27">
        <f>IF(H327="","",ROUND(FV(H327,$D$5+(1-G327)/12,-PMT(H327,$D$5,0,-$D$7,0),0,0),2))</f>
      </c>
      <c r="L327" s="27"/>
      <c r="O327" t="str">
        <f>IF(F327="","ausblenden","drucken")</f>
        <v>ausblenden</v>
      </c>
    </row>
    <row r="328" spans="6:15" ht="12.75">
      <c r="F328" s="31">
        <f>IF(AND(EOMONTH(F327,1)&lt;=$D$6,F327&lt;&gt;""),EOMONTH(F327,1),"")</f>
      </c>
      <c r="G328" s="32">
        <f>IF(F328="","",G327-1)</f>
      </c>
      <c r="H328" s="33"/>
      <c r="I328" s="30">
        <f>IF(H328="","",K328-K327-J328)</f>
      </c>
      <c r="J328" s="34">
        <f>IF(H328="","",ROUND(K327*((1+H328)^(1/12)-1),2))</f>
      </c>
      <c r="K328" s="27">
        <f>IF(H328="","",ROUND(FV(H328,$D$5+(1-G328)/12,-PMT(H328,$D$5,0,-$D$7,0),0,0),2))</f>
      </c>
      <c r="L328" s="27"/>
      <c r="O328" t="str">
        <f>IF(F328="","ausblenden","drucken")</f>
        <v>ausblenden</v>
      </c>
    </row>
    <row r="329" spans="6:15" ht="12.75">
      <c r="F329" s="31">
        <f>IF(AND(EOMONTH(F328,1)&lt;=$D$6,F328&lt;&gt;""),EOMONTH(F328,1),"")</f>
      </c>
      <c r="G329" s="32">
        <f>IF(F329="","",G328-1)</f>
      </c>
      <c r="H329" s="33"/>
      <c r="I329" s="30">
        <f>IF(H329="","",K329-K328-J329)</f>
      </c>
      <c r="J329" s="34">
        <f>IF(H329="","",ROUND(K328*((1+H329)^(1/12)-1),2))</f>
      </c>
      <c r="K329" s="27">
        <f>IF(H329="","",ROUND(FV(H329,$D$5+(1-G329)/12,-PMT(H329,$D$5,0,-$D$7,0),0,0),2))</f>
      </c>
      <c r="L329" s="27"/>
      <c r="O329" t="str">
        <f>IF(F329="","ausblenden","drucken")</f>
        <v>ausblenden</v>
      </c>
    </row>
    <row r="330" spans="6:15" ht="12.75">
      <c r="F330" s="31">
        <f>IF(AND(EOMONTH(F329,1)&lt;=$D$6,F329&lt;&gt;""),EOMONTH(F329,1),"")</f>
      </c>
      <c r="G330" s="32">
        <f>IF(F330="","",G329-1)</f>
      </c>
      <c r="H330" s="33"/>
      <c r="I330" s="30">
        <f>IF(H330="","",K330-K329-J330)</f>
      </c>
      <c r="J330" s="34">
        <f>IF(H330="","",ROUND(K329*((1+H330)^(1/12)-1),2))</f>
      </c>
      <c r="K330" s="27">
        <f>IF(H330="","",ROUND(FV(H330,$D$5+(1-G330)/12,-PMT(H330,$D$5,0,-$D$7,0),0,0),2))</f>
      </c>
      <c r="L330" s="27"/>
      <c r="O330" t="str">
        <f>IF(F330="","ausblenden","drucken")</f>
        <v>ausblenden</v>
      </c>
    </row>
    <row r="331" spans="6:15" ht="12.75">
      <c r="F331" s="31">
        <f>IF(AND(EOMONTH(F330,1)&lt;=$D$6,F330&lt;&gt;""),EOMONTH(F330,1),"")</f>
      </c>
      <c r="G331" s="32">
        <f>IF(F331="","",G330-1)</f>
      </c>
      <c r="H331" s="33"/>
      <c r="I331" s="30">
        <f>IF(H331="","",K331-K330-J331)</f>
      </c>
      <c r="J331" s="34">
        <f>IF(H331="","",ROUND(K330*((1+H331)^(1/12)-1),2))</f>
      </c>
      <c r="K331" s="27">
        <f>IF(H331="","",ROUND(FV(H331,$D$5+(1-G331)/12,-PMT(H331,$D$5,0,-$D$7,0),0,0),2))</f>
      </c>
      <c r="L331" s="27"/>
      <c r="O331" t="str">
        <f>IF(F331="","ausblenden","drucken")</f>
        <v>ausblenden</v>
      </c>
    </row>
    <row r="332" spans="6:15" ht="12.75">
      <c r="F332" s="31">
        <f>IF(AND(EOMONTH(F331,1)&lt;=$D$6,F331&lt;&gt;""),EOMONTH(F331,1),"")</f>
      </c>
      <c r="G332" s="32">
        <f>IF(F332="","",G331-1)</f>
      </c>
      <c r="H332" s="33"/>
      <c r="I332" s="30">
        <f>IF(H332="","",K332-K331-J332)</f>
      </c>
      <c r="J332" s="34">
        <f>IF(H332="","",ROUND(K331*((1+H332)^(1/12)-1),2))</f>
      </c>
      <c r="K332" s="27">
        <f>IF(H332="","",ROUND(FV(H332,$D$5+(1-G332)/12,-PMT(H332,$D$5,0,-$D$7,0),0,0),2))</f>
      </c>
      <c r="L332" s="27"/>
      <c r="O332" t="str">
        <f>IF(F332="","ausblenden","drucken")</f>
        <v>ausblenden</v>
      </c>
    </row>
    <row r="333" spans="6:15" ht="12.75">
      <c r="F333" s="31">
        <f>IF(AND(EOMONTH(F332,1)&lt;=$D$6,F332&lt;&gt;""),EOMONTH(F332,1),"")</f>
      </c>
      <c r="G333" s="32">
        <f>IF(F333="","",G332-1)</f>
      </c>
      <c r="H333" s="33"/>
      <c r="I333" s="30">
        <f>IF(H333="","",K333-K332-J333)</f>
      </c>
      <c r="J333" s="34">
        <f>IF(H333="","",ROUND(K332*((1+H333)^(1/12)-1),2))</f>
      </c>
      <c r="K333" s="27">
        <f>IF(H333="","",ROUND(FV(H333,$D$5+(1-G333)/12,-PMT(H333,$D$5,0,-$D$7,0),0,0),2))</f>
      </c>
      <c r="L333" s="27"/>
      <c r="O333" t="str">
        <f>IF(F333="","ausblenden","drucken")</f>
        <v>ausblenden</v>
      </c>
    </row>
    <row r="334" spans="6:15" ht="12.75">
      <c r="F334" s="31">
        <f>IF(AND(EOMONTH(F333,1)&lt;=$D$6,F333&lt;&gt;""),EOMONTH(F333,1),"")</f>
      </c>
      <c r="G334" s="32">
        <f>IF(F334="","",G333-1)</f>
      </c>
      <c r="H334" s="33"/>
      <c r="I334" s="30">
        <f>IF(H334="","",K334-K333-J334)</f>
      </c>
      <c r="J334" s="34">
        <f>IF(H334="","",ROUND(K333*((1+H334)^(1/12)-1),2))</f>
      </c>
      <c r="K334" s="27">
        <f>IF(H334="","",ROUND(FV(H334,$D$5+(1-G334)/12,-PMT(H334,$D$5,0,-$D$7,0),0,0),2))</f>
      </c>
      <c r="L334" s="27"/>
      <c r="O334" t="str">
        <f>IF(F334="","ausblenden","drucken")</f>
        <v>ausblenden</v>
      </c>
    </row>
    <row r="335" spans="6:15" ht="12.75">
      <c r="F335" s="31">
        <f>IF(AND(EOMONTH(F334,1)&lt;=$D$6,F334&lt;&gt;""),EOMONTH(F334,1),"")</f>
      </c>
      <c r="G335" s="32">
        <f>IF(F335="","",G334-1)</f>
      </c>
      <c r="H335" s="33"/>
      <c r="I335" s="30">
        <f>IF(H335="","",K335-K334-J335)</f>
      </c>
      <c r="J335" s="34">
        <f>IF(H335="","",ROUND(K334*((1+H335)^(1/12)-1),2))</f>
      </c>
      <c r="K335" s="27">
        <f>IF(H335="","",ROUND(FV(H335,$D$5+(1-G335)/12,-PMT(H335,$D$5,0,-$D$7,0),0,0),2))</f>
      </c>
      <c r="L335" s="27"/>
      <c r="O335" t="str">
        <f>IF(F335="","ausblenden","drucken")</f>
        <v>ausblenden</v>
      </c>
    </row>
    <row r="336" spans="6:15" ht="12.75">
      <c r="F336" s="31">
        <f>IF(AND(EOMONTH(F335,1)&lt;=$D$6,F335&lt;&gt;""),EOMONTH(F335,1),"")</f>
      </c>
      <c r="G336" s="32">
        <f>IF(F336="","",G335-1)</f>
      </c>
      <c r="H336" s="33"/>
      <c r="I336" s="30">
        <f>IF(H336="","",K336-K335-J336)</f>
      </c>
      <c r="J336" s="34">
        <f>IF(H336="","",ROUND(K335*((1+H336)^(1/12)-1),2))</f>
      </c>
      <c r="K336" s="27">
        <f>IF(H336="","",ROUND(FV(H336,$D$5+(1-G336)/12,-PMT(H336,$D$5,0,-$D$7,0),0,0),2))</f>
      </c>
      <c r="L336" s="27"/>
      <c r="O336" t="str">
        <f>IF(F336="","ausblenden","drucken")</f>
        <v>ausblenden</v>
      </c>
    </row>
    <row r="337" spans="6:15" ht="12.75">
      <c r="F337" s="31">
        <f>IF(AND(EOMONTH(F336,1)&lt;=$D$6,F336&lt;&gt;""),EOMONTH(F336,1),"")</f>
      </c>
      <c r="G337" s="32">
        <f>IF(F337="","",G336-1)</f>
      </c>
      <c r="H337" s="33"/>
      <c r="I337" s="30">
        <f>IF(H337="","",K337-K336-J337)</f>
      </c>
      <c r="J337" s="34">
        <f>IF(H337="","",ROUND(K336*((1+H337)^(1/12)-1),2))</f>
      </c>
      <c r="K337" s="27">
        <f>IF(H337="","",ROUND(FV(H337,$D$5+(1-G337)/12,-PMT(H337,$D$5,0,-$D$7,0),0,0),2))</f>
      </c>
      <c r="L337" s="27"/>
      <c r="O337" t="str">
        <f>IF(F337="","ausblenden","drucken")</f>
        <v>ausblenden</v>
      </c>
    </row>
    <row r="338" spans="6:15" ht="12.75">
      <c r="F338" s="31">
        <f>IF(AND(EOMONTH(F337,1)&lt;=$D$6,F337&lt;&gt;""),EOMONTH(F337,1),"")</f>
      </c>
      <c r="G338" s="32">
        <f>IF(F338="","",G337-1)</f>
      </c>
      <c r="H338" s="33"/>
      <c r="I338" s="30">
        <f>IF(H338="","",K338-K337-J338)</f>
      </c>
      <c r="J338" s="34">
        <f>IF(H338="","",ROUND(K337*((1+H338)^(1/12)-1),2))</f>
      </c>
      <c r="K338" s="27">
        <f>IF(H338="","",ROUND(FV(H338,$D$5+(1-G338)/12,-PMT(H338,$D$5,0,-$D$7,0),0,0),2))</f>
      </c>
      <c r="L338" s="27"/>
      <c r="O338" t="str">
        <f>IF(F338="","ausblenden","drucken")</f>
        <v>ausblenden</v>
      </c>
    </row>
    <row r="339" spans="6:15" ht="12.75">
      <c r="F339" s="31">
        <f>IF(AND(EOMONTH(F338,1)&lt;=$D$6,F338&lt;&gt;""),EOMONTH(F338,1),"")</f>
      </c>
      <c r="G339" s="32">
        <f>IF(F339="","",G338-1)</f>
      </c>
      <c r="H339" s="33"/>
      <c r="I339" s="30">
        <f>IF(H339="","",K339-K338-J339)</f>
      </c>
      <c r="J339" s="34">
        <f>IF(H339="","",ROUND(K338*((1+H339)^(1/12)-1),2))</f>
      </c>
      <c r="K339" s="27">
        <f>IF(H339="","",ROUND(FV(H339,$D$5+(1-G339)/12,-PMT(H339,$D$5,0,-$D$7,0),0,0),2))</f>
      </c>
      <c r="L339" s="27"/>
      <c r="O339" t="str">
        <f>IF(F339="","ausblenden","drucken")</f>
        <v>ausblenden</v>
      </c>
    </row>
    <row r="340" spans="6:15" ht="12.75">
      <c r="F340" s="31">
        <f>IF(AND(EOMONTH(F339,1)&lt;=$D$6,F339&lt;&gt;""),EOMONTH(F339,1),"")</f>
      </c>
      <c r="G340" s="32">
        <f>IF(F340="","",G339-1)</f>
      </c>
      <c r="H340" s="33"/>
      <c r="I340" s="30">
        <f>IF(H340="","",K340-K339-J340)</f>
      </c>
      <c r="J340" s="34">
        <f>IF(H340="","",ROUND(K339*((1+H340)^(1/12)-1),2))</f>
      </c>
      <c r="K340" s="27">
        <f>IF(H340="","",ROUND(FV(H340,$D$5+(1-G340)/12,-PMT(H340,$D$5,0,-$D$7,0),0,0),2))</f>
      </c>
      <c r="L340" s="27"/>
      <c r="O340" t="str">
        <f>IF(F340="","ausblenden","drucken")</f>
        <v>ausblenden</v>
      </c>
    </row>
    <row r="341" spans="6:15" ht="12.75">
      <c r="F341" s="31">
        <f>IF(AND(EOMONTH(F340,1)&lt;=$D$6,F340&lt;&gt;""),EOMONTH(F340,1),"")</f>
      </c>
      <c r="G341" s="32">
        <f>IF(F341="","",G340-1)</f>
      </c>
      <c r="H341" s="33"/>
      <c r="I341" s="30">
        <f>IF(H341="","",K341-K340-J341)</f>
      </c>
      <c r="J341" s="34">
        <f>IF(H341="","",ROUND(K340*((1+H341)^(1/12)-1),2))</f>
      </c>
      <c r="K341" s="27">
        <f>IF(H341="","",ROUND(FV(H341,$D$5+(1-G341)/12,-PMT(H341,$D$5,0,-$D$7,0),0,0),2))</f>
      </c>
      <c r="L341" s="27"/>
      <c r="O341" t="str">
        <f>IF(F341="","ausblenden","drucken")</f>
        <v>ausblenden</v>
      </c>
    </row>
    <row r="342" spans="6:15" ht="12.75">
      <c r="F342" s="31">
        <f>IF(AND(EOMONTH(F341,1)&lt;=$D$6,F341&lt;&gt;""),EOMONTH(F341,1),"")</f>
      </c>
      <c r="G342" s="32">
        <f>IF(F342="","",G341-1)</f>
      </c>
      <c r="H342" s="33"/>
      <c r="I342" s="30">
        <f>IF(H342="","",K342-K341-J342)</f>
      </c>
      <c r="J342" s="34">
        <f>IF(H342="","",ROUND(K341*((1+H342)^(1/12)-1),2))</f>
      </c>
      <c r="K342" s="27">
        <f>IF(H342="","",ROUND(FV(H342,$D$5+(1-G342)/12,-PMT(H342,$D$5,0,-$D$7,0),0,0),2))</f>
      </c>
      <c r="L342" s="27"/>
      <c r="O342" t="str">
        <f>IF(F342="","ausblenden","drucken")</f>
        <v>ausblenden</v>
      </c>
    </row>
    <row r="343" spans="6:15" ht="12.75">
      <c r="F343" s="31">
        <f>IF(AND(EOMONTH(F342,1)&lt;=$D$6,F342&lt;&gt;""),EOMONTH(F342,1),"")</f>
      </c>
      <c r="G343" s="32">
        <f>IF(F343="","",G342-1)</f>
      </c>
      <c r="H343" s="33"/>
      <c r="I343" s="30">
        <f>IF(H343="","",K343-K342-J343)</f>
      </c>
      <c r="J343" s="34">
        <f>IF(H343="","",ROUND(K342*((1+H343)^(1/12)-1),2))</f>
      </c>
      <c r="K343" s="27">
        <f>IF(H343="","",ROUND(FV(H343,$D$5+(1-G343)/12,-PMT(H343,$D$5,0,-$D$7,0),0,0),2))</f>
      </c>
      <c r="L343" s="27"/>
      <c r="O343" t="str">
        <f>IF(F343="","ausblenden","drucken")</f>
        <v>ausblenden</v>
      </c>
    </row>
    <row r="344" spans="6:15" ht="12.75">
      <c r="F344" s="31">
        <f>IF(AND(EOMONTH(F343,1)&lt;=$D$6,F343&lt;&gt;""),EOMONTH(F343,1),"")</f>
      </c>
      <c r="G344" s="32">
        <f>IF(F344="","",G343-1)</f>
      </c>
      <c r="H344" s="33"/>
      <c r="I344" s="30">
        <f>IF(H344="","",K344-K343-J344)</f>
      </c>
      <c r="J344" s="34">
        <f>IF(H344="","",ROUND(K343*((1+H344)^(1/12)-1),2))</f>
      </c>
      <c r="K344" s="27">
        <f>IF(H344="","",ROUND(FV(H344,$D$5+(1-G344)/12,-PMT(H344,$D$5,0,-$D$7,0),0,0),2))</f>
      </c>
      <c r="L344" s="27"/>
      <c r="O344" t="str">
        <f>IF(F344="","ausblenden","drucken")</f>
        <v>ausblenden</v>
      </c>
    </row>
    <row r="345" spans="6:15" ht="12.75">
      <c r="F345" s="31">
        <f>IF(AND(EOMONTH(F344,1)&lt;=$D$6,F344&lt;&gt;""),EOMONTH(F344,1),"")</f>
      </c>
      <c r="G345" s="32">
        <f>IF(F345="","",G344-1)</f>
      </c>
      <c r="H345" s="33"/>
      <c r="I345" s="30">
        <f>IF(H345="","",K345-K344-J345)</f>
      </c>
      <c r="J345" s="34">
        <f>IF(H345="","",ROUND(K344*((1+H345)^(1/12)-1),2))</f>
      </c>
      <c r="K345" s="27">
        <f>IF(H345="","",ROUND(FV(H345,$D$5+(1-G345)/12,-PMT(H345,$D$5,0,-$D$7,0),0,0),2))</f>
      </c>
      <c r="L345" s="27"/>
      <c r="O345" t="str">
        <f>IF(F345="","ausblenden","drucken")</f>
        <v>ausblenden</v>
      </c>
    </row>
    <row r="346" spans="6:15" ht="12.75">
      <c r="F346" s="31">
        <f>IF(AND(EOMONTH(F345,1)&lt;=$D$6,F345&lt;&gt;""),EOMONTH(F345,1),"")</f>
      </c>
      <c r="G346" s="32">
        <f>IF(F346="","",G345-1)</f>
      </c>
      <c r="H346" s="33"/>
      <c r="I346" s="30">
        <f>IF(H346="","",K346-K345-J346)</f>
      </c>
      <c r="J346" s="34">
        <f>IF(H346="","",ROUND(K345*((1+H346)^(1/12)-1),2))</f>
      </c>
      <c r="K346" s="27">
        <f>IF(H346="","",ROUND(FV(H346,$D$5+(1-G346)/12,-PMT(H346,$D$5,0,-$D$7,0),0,0),2))</f>
      </c>
      <c r="L346" s="27"/>
      <c r="O346" t="str">
        <f>IF(F346="","ausblenden","drucken")</f>
        <v>ausblenden</v>
      </c>
    </row>
    <row r="347" spans="6:15" ht="12.75">
      <c r="F347" s="31">
        <f>IF(AND(EOMONTH(F346,1)&lt;=$D$6,F346&lt;&gt;""),EOMONTH(F346,1),"")</f>
      </c>
      <c r="G347" s="32">
        <f>IF(F347="","",G346-1)</f>
      </c>
      <c r="H347" s="33"/>
      <c r="I347" s="30">
        <f>IF(H347="","",K347-K346-J347)</f>
      </c>
      <c r="J347" s="34">
        <f>IF(H347="","",ROUND(K346*((1+H347)^(1/12)-1),2))</f>
      </c>
      <c r="K347" s="27">
        <f>IF(H347="","",ROUND(FV(H347,$D$5+(1-G347)/12,-PMT(H347,$D$5,0,-$D$7,0),0,0),2))</f>
      </c>
      <c r="L347" s="27"/>
      <c r="O347" t="str">
        <f>IF(F347="","ausblenden","drucken")</f>
        <v>ausblenden</v>
      </c>
    </row>
    <row r="348" spans="6:15" ht="12.75">
      <c r="F348" s="31">
        <f>IF(AND(EOMONTH(F347,1)&lt;=$D$6,F347&lt;&gt;""),EOMONTH(F347,1),"")</f>
      </c>
      <c r="G348" s="32">
        <f>IF(F348="","",G347-1)</f>
      </c>
      <c r="H348" s="33"/>
      <c r="I348" s="30">
        <f>IF(H348="","",K348-K347-J348)</f>
      </c>
      <c r="J348" s="34">
        <f>IF(H348="","",ROUND(K347*((1+H348)^(1/12)-1),2))</f>
      </c>
      <c r="K348" s="27">
        <f>IF(H348="","",ROUND(FV(H348,$D$5+(1-G348)/12,-PMT(H348,$D$5,0,-$D$7,0),0,0),2))</f>
      </c>
      <c r="L348" s="27"/>
      <c r="O348" t="str">
        <f>IF(F348="","ausblenden","drucken")</f>
        <v>ausblenden</v>
      </c>
    </row>
    <row r="349" spans="6:15" ht="12.75">
      <c r="F349" s="31">
        <f>IF(AND(EOMONTH(F348,1)&lt;=$D$6,F348&lt;&gt;""),EOMONTH(F348,1),"")</f>
      </c>
      <c r="G349" s="32">
        <f>IF(F349="","",G348-1)</f>
      </c>
      <c r="H349" s="33"/>
      <c r="I349" s="30">
        <f>IF(H349="","",K349-K348-J349)</f>
      </c>
      <c r="J349" s="34">
        <f>IF(H349="","",ROUND(K348*((1+H349)^(1/12)-1),2))</f>
      </c>
      <c r="K349" s="27">
        <f>IF(H349="","",ROUND(FV(H349,$D$5+(1-G349)/12,-PMT(H349,$D$5,0,-$D$7,0),0,0),2))</f>
      </c>
      <c r="L349" s="27"/>
      <c r="O349" t="str">
        <f>IF(F349="","ausblenden","drucken")</f>
        <v>ausblenden</v>
      </c>
    </row>
    <row r="350" spans="6:15" ht="12.75">
      <c r="F350" s="31">
        <f>IF(AND(EOMONTH(F349,1)&lt;=$D$6,F349&lt;&gt;""),EOMONTH(F349,1),"")</f>
      </c>
      <c r="G350" s="32">
        <f>IF(F350="","",G349-1)</f>
      </c>
      <c r="H350" s="33"/>
      <c r="I350" s="30">
        <f>IF(H350="","",K350-K349-J350)</f>
      </c>
      <c r="J350" s="34">
        <f>IF(H350="","",ROUND(K349*((1+H350)^(1/12)-1),2))</f>
      </c>
      <c r="K350" s="27">
        <f>IF(H350="","",ROUND(FV(H350,$D$5+(1-G350)/12,-PMT(H350,$D$5,0,-$D$7,0),0,0),2))</f>
      </c>
      <c r="L350" s="27"/>
      <c r="O350" t="str">
        <f>IF(F350="","ausblenden","drucken")</f>
        <v>ausblenden</v>
      </c>
    </row>
    <row r="351" spans="6:15" ht="12.75">
      <c r="F351" s="31">
        <f>IF(AND(EOMONTH(F350,1)&lt;=$D$6,F350&lt;&gt;""),EOMONTH(F350,1),"")</f>
      </c>
      <c r="G351" s="32">
        <f>IF(F351="","",G350-1)</f>
      </c>
      <c r="H351" s="33"/>
      <c r="I351" s="30">
        <f>IF(H351="","",K351-K350-J351)</f>
      </c>
      <c r="J351" s="34">
        <f>IF(H351="","",ROUND(K350*((1+H351)^(1/12)-1),2))</f>
      </c>
      <c r="K351" s="27">
        <f>IF(H351="","",ROUND(FV(H351,$D$5+(1-G351)/12,-PMT(H351,$D$5,0,-$D$7,0),0,0),2))</f>
      </c>
      <c r="L351" s="27"/>
      <c r="O351" t="str">
        <f>IF(F351="","ausblenden","drucken")</f>
        <v>ausblenden</v>
      </c>
    </row>
    <row r="352" spans="6:15" ht="12.75">
      <c r="F352" s="31">
        <f>IF(AND(EOMONTH(F351,1)&lt;=$D$6,F351&lt;&gt;""),EOMONTH(F351,1),"")</f>
      </c>
      <c r="G352" s="32">
        <f>IF(F352="","",G351-1)</f>
      </c>
      <c r="H352" s="33"/>
      <c r="I352" s="30">
        <f>IF(H352="","",K352-K351-J352)</f>
      </c>
      <c r="J352" s="34">
        <f>IF(H352="","",ROUND(K351*((1+H352)^(1/12)-1),2))</f>
      </c>
      <c r="K352" s="27">
        <f>IF(H352="","",ROUND(FV(H352,$D$5+(1-G352)/12,-PMT(H352,$D$5,0,-$D$7,0),0,0),2))</f>
      </c>
      <c r="L352" s="27"/>
      <c r="O352" t="str">
        <f>IF(F352="","ausblenden","drucken")</f>
        <v>ausblenden</v>
      </c>
    </row>
    <row r="353" spans="6:15" ht="12.75">
      <c r="F353" s="31">
        <f>IF(AND(EOMONTH(F352,1)&lt;=$D$6,F352&lt;&gt;""),EOMONTH(F352,1),"")</f>
      </c>
      <c r="G353" s="32">
        <f>IF(F353="","",G352-1)</f>
      </c>
      <c r="H353" s="33"/>
      <c r="I353" s="30">
        <f>IF(H353="","",K353-K352-J353)</f>
      </c>
      <c r="J353" s="34">
        <f>IF(H353="","",ROUND(K352*((1+H353)^(1/12)-1),2))</f>
      </c>
      <c r="K353" s="27">
        <f>IF(H353="","",ROUND(FV(H353,$D$5+(1-G353)/12,-PMT(H353,$D$5,0,-$D$7,0),0,0),2))</f>
      </c>
      <c r="L353" s="27"/>
      <c r="O353" t="str">
        <f>IF(F353="","ausblenden","drucken")</f>
        <v>ausblenden</v>
      </c>
    </row>
    <row r="354" spans="6:15" ht="12.75">
      <c r="F354" s="31">
        <f>IF(AND(EOMONTH(F353,1)&lt;=$D$6,F353&lt;&gt;""),EOMONTH(F353,1),"")</f>
      </c>
      <c r="G354" s="32">
        <f>IF(F354="","",G353-1)</f>
      </c>
      <c r="H354" s="33"/>
      <c r="I354" s="30">
        <f>IF(H354="","",K354-K353-J354)</f>
      </c>
      <c r="J354" s="34">
        <f>IF(H354="","",ROUND(K353*((1+H354)^(1/12)-1),2))</f>
      </c>
      <c r="K354" s="27">
        <f>IF(H354="","",ROUND(FV(H354,$D$5+(1-G354)/12,-PMT(H354,$D$5,0,-$D$7,0),0,0),2))</f>
      </c>
      <c r="L354" s="27"/>
      <c r="O354" t="str">
        <f>IF(F354="","ausblenden","drucken")</f>
        <v>ausblenden</v>
      </c>
    </row>
    <row r="355" spans="6:15" ht="12.75">
      <c r="F355" s="31">
        <f>IF(AND(EOMONTH(F354,1)&lt;=$D$6,F354&lt;&gt;""),EOMONTH(F354,1),"")</f>
      </c>
      <c r="G355" s="32">
        <f>IF(F355="","",G354-1)</f>
      </c>
      <c r="H355" s="33"/>
      <c r="I355" s="30">
        <f>IF(H355="","",K355-K354-J355)</f>
      </c>
      <c r="J355" s="34">
        <f>IF(H355="","",ROUND(K354*((1+H355)^(1/12)-1),2))</f>
      </c>
      <c r="K355" s="27">
        <f>IF(H355="","",ROUND(FV(H355,$D$5+(1-G355)/12,-PMT(H355,$D$5,0,-$D$7,0),0,0),2))</f>
      </c>
      <c r="L355" s="27"/>
      <c r="O355" t="str">
        <f>IF(F355="","ausblenden","drucken")</f>
        <v>ausblenden</v>
      </c>
    </row>
    <row r="356" spans="6:15" ht="12.75">
      <c r="F356" s="31">
        <f>IF(AND(EOMONTH(F355,1)&lt;=$D$6,F355&lt;&gt;""),EOMONTH(F355,1),"")</f>
      </c>
      <c r="G356" s="32">
        <f>IF(F356="","",G355-1)</f>
      </c>
      <c r="H356" s="33"/>
      <c r="I356" s="30">
        <f>IF(H356="","",K356-K355-J356)</f>
      </c>
      <c r="J356" s="34">
        <f>IF(H356="","",ROUND(K355*((1+H356)^(1/12)-1),2))</f>
      </c>
      <c r="K356" s="27">
        <f>IF(H356="","",ROUND(FV(H356,$D$5+(1-G356)/12,-PMT(H356,$D$5,0,-$D$7,0),0,0),2))</f>
      </c>
      <c r="L356" s="27"/>
      <c r="O356" t="str">
        <f>IF(F356="","ausblenden","drucken")</f>
        <v>ausblenden</v>
      </c>
    </row>
    <row r="357" spans="6:15" ht="12.75">
      <c r="F357" s="31">
        <f>IF(AND(EOMONTH(F356,1)&lt;=$D$6,F356&lt;&gt;""),EOMONTH(F356,1),"")</f>
      </c>
      <c r="G357" s="32">
        <f>IF(F357="","",G356-1)</f>
      </c>
      <c r="H357" s="33"/>
      <c r="I357" s="30">
        <f>IF(H357="","",K357-K356-J357)</f>
      </c>
      <c r="J357" s="34">
        <f>IF(H357="","",ROUND(K356*((1+H357)^(1/12)-1),2))</f>
      </c>
      <c r="K357" s="27">
        <f>IF(H357="","",ROUND(FV(H357,$D$5+(1-G357)/12,-PMT(H357,$D$5,0,-$D$7,0),0,0),2))</f>
      </c>
      <c r="L357" s="27"/>
      <c r="O357" t="str">
        <f>IF(F357="","ausblenden","drucken")</f>
        <v>ausblenden</v>
      </c>
    </row>
    <row r="358" spans="6:15" ht="12.75">
      <c r="F358" s="31">
        <f>IF(AND(EOMONTH(F357,1)&lt;=$D$6,F357&lt;&gt;""),EOMONTH(F357,1),"")</f>
      </c>
      <c r="G358" s="32">
        <f>IF(F358="","",G357-1)</f>
      </c>
      <c r="H358" s="33"/>
      <c r="I358" s="30">
        <f>IF(H358="","",K358-K357-J358)</f>
      </c>
      <c r="J358" s="34">
        <f>IF(H358="","",ROUND(K357*((1+H358)^(1/12)-1),2))</f>
      </c>
      <c r="K358" s="27">
        <f>IF(H358="","",ROUND(FV(H358,$D$5+(1-G358)/12,-PMT(H358,$D$5,0,-$D$7,0),0,0),2))</f>
      </c>
      <c r="L358" s="27"/>
      <c r="O358" t="str">
        <f>IF(F358="","ausblenden","drucken")</f>
        <v>ausblenden</v>
      </c>
    </row>
    <row r="359" spans="6:15" ht="12.75">
      <c r="F359" s="31">
        <f>IF(AND(EOMONTH(F358,1)&lt;=$D$6,F358&lt;&gt;""),EOMONTH(F358,1),"")</f>
      </c>
      <c r="G359" s="32">
        <f>IF(F359="","",G358-1)</f>
      </c>
      <c r="H359" s="33"/>
      <c r="I359" s="30">
        <f>IF(H359="","",K359-K358-J359)</f>
      </c>
      <c r="J359" s="34">
        <f>IF(H359="","",ROUND(K358*((1+H359)^(1/12)-1),2))</f>
      </c>
      <c r="K359" s="27">
        <f>IF(H359="","",ROUND(FV(H359,$D$5+(1-G359)/12,-PMT(H359,$D$5,0,-$D$7,0),0,0),2))</f>
      </c>
      <c r="L359" s="27"/>
      <c r="O359" t="str">
        <f>IF(F359="","ausblenden","drucken")</f>
        <v>ausblenden</v>
      </c>
    </row>
    <row r="360" spans="6:15" ht="12.75">
      <c r="F360" s="31">
        <f>IF(AND(EOMONTH(F359,1)&lt;=$D$6,F359&lt;&gt;""),EOMONTH(F359,1),"")</f>
      </c>
      <c r="G360" s="32">
        <f>IF(F360="","",G359-1)</f>
      </c>
      <c r="H360" s="33"/>
      <c r="I360" s="30">
        <f>IF(H360="","",K360-K359-J360)</f>
      </c>
      <c r="J360" s="34">
        <f>IF(H360="","",ROUND(K359*((1+H360)^(1/12)-1),2))</f>
      </c>
      <c r="K360" s="27">
        <f>IF(H360="","",ROUND(FV(H360,$D$5+(1-G360)/12,-PMT(H360,$D$5,0,-$D$7,0),0,0),2))</f>
      </c>
      <c r="L360" s="27"/>
      <c r="O360" t="str">
        <f>IF(F360="","ausblenden","drucken")</f>
        <v>ausblenden</v>
      </c>
    </row>
    <row r="361" spans="6:15" ht="12.75">
      <c r="F361" s="31">
        <f>IF(AND(EOMONTH(F360,1)&lt;=$D$6,F360&lt;&gt;""),EOMONTH(F360,1),"")</f>
      </c>
      <c r="G361" s="32">
        <f>IF(F361="","",G360-1)</f>
      </c>
      <c r="H361" s="33"/>
      <c r="I361" s="30">
        <f>IF(H361="","",K361-K360-J361)</f>
      </c>
      <c r="J361" s="34">
        <f>IF(H361="","",ROUND(K360*((1+H361)^(1/12)-1),2))</f>
      </c>
      <c r="K361" s="27">
        <f>IF(H361="","",ROUND(FV(H361,$D$5+(1-G361)/12,-PMT(H361,$D$5,0,-$D$7,0),0,0),2))</f>
      </c>
      <c r="L361" s="27"/>
      <c r="O361" t="str">
        <f>IF(F361="","ausblenden","drucken")</f>
        <v>ausblenden</v>
      </c>
    </row>
    <row r="362" spans="6:15" ht="12.75">
      <c r="F362" s="31">
        <f>IF(AND(EOMONTH(F361,1)&lt;=$D$6,F361&lt;&gt;""),EOMONTH(F361,1),"")</f>
      </c>
      <c r="G362" s="32">
        <f>IF(F362="","",G361-1)</f>
      </c>
      <c r="H362" s="33"/>
      <c r="I362" s="30">
        <f>IF(H362="","",K362-K361-J362)</f>
      </c>
      <c r="J362" s="34">
        <f>IF(H362="","",ROUND(K361*((1+H362)^(1/12)-1),2))</f>
      </c>
      <c r="K362" s="27">
        <f>IF(H362="","",ROUND(FV(H362,$D$5+(1-G362)/12,-PMT(H362,$D$5,0,-$D$7,0),0,0),2))</f>
      </c>
      <c r="L362" s="27"/>
      <c r="O362" t="str">
        <f>IF(F362="","ausblenden","drucken")</f>
        <v>ausblenden</v>
      </c>
    </row>
    <row r="363" spans="6:15" ht="12.75">
      <c r="F363" s="31">
        <f>IF(AND(EOMONTH(F362,1)&lt;=$D$6,F362&lt;&gt;""),EOMONTH(F362,1),"")</f>
      </c>
      <c r="G363" s="32">
        <f>IF(F363="","",G362-1)</f>
      </c>
      <c r="H363" s="33"/>
      <c r="I363" s="30">
        <f>IF(H363="","",K363-K362-J363)</f>
      </c>
      <c r="J363" s="34">
        <f>IF(H363="","",ROUND(K362*((1+H363)^(1/12)-1),2))</f>
      </c>
      <c r="K363" s="27">
        <f>IF(H363="","",ROUND(FV(H363,$D$5+(1-G363)/12,-PMT(H363,$D$5,0,-$D$7,0),0,0),2))</f>
      </c>
      <c r="L363" s="27"/>
      <c r="O363" t="str">
        <f>IF(F363="","ausblenden","drucken")</f>
        <v>ausblenden</v>
      </c>
    </row>
    <row r="364" spans="6:15" ht="12.75">
      <c r="F364" s="31">
        <f>IF(AND(EOMONTH(F363,1)&lt;=$D$6,F363&lt;&gt;""),EOMONTH(F363,1),"")</f>
      </c>
      <c r="G364" s="32">
        <f>IF(F364="","",G363-1)</f>
      </c>
      <c r="H364" s="33"/>
      <c r="I364" s="30">
        <f>IF(H364="","",K364-K363-J364)</f>
      </c>
      <c r="J364" s="34">
        <f>IF(H364="","",ROUND(K363*((1+H364)^(1/12)-1),2))</f>
      </c>
      <c r="K364" s="27">
        <f>IF(H364="","",ROUND(FV(H364,$D$5+(1-G364)/12,-PMT(H364,$D$5,0,-$D$7,0),0,0),2))</f>
      </c>
      <c r="L364" s="27"/>
      <c r="O364" t="str">
        <f>IF(F364="","ausblenden","drucken")</f>
        <v>ausblenden</v>
      </c>
    </row>
    <row r="365" spans="6:15" ht="12.75">
      <c r="F365" s="31">
        <f>IF(AND(EOMONTH(F364,1)&lt;=$D$6,F364&lt;&gt;""),EOMONTH(F364,1),"")</f>
      </c>
      <c r="G365" s="32">
        <f>IF(F365="","",G364-1)</f>
      </c>
      <c r="H365" s="33"/>
      <c r="I365" s="30">
        <f>IF(H365="","",K365-K364-J365)</f>
      </c>
      <c r="J365" s="34">
        <f>IF(H365="","",ROUND(K364*((1+H365)^(1/12)-1),2))</f>
      </c>
      <c r="K365" s="27">
        <f>IF(H365="","",ROUND(FV(H365,$D$5+(1-G365)/12,-PMT(H365,$D$5,0,-$D$7,0),0,0),2))</f>
      </c>
      <c r="L365" s="27"/>
      <c r="O365" t="str">
        <f>IF(F365="","ausblenden","drucken")</f>
        <v>ausblenden</v>
      </c>
    </row>
    <row r="366" spans="6:15" ht="12.75">
      <c r="F366" s="31">
        <f>IF(AND(EOMONTH(F365,1)&lt;=$D$6,F365&lt;&gt;""),EOMONTH(F365,1),"")</f>
      </c>
      <c r="G366" s="32">
        <f>IF(F366="","",G365-1)</f>
      </c>
      <c r="H366" s="33"/>
      <c r="I366" s="30">
        <f>IF(H366="","",K366-K365-J366)</f>
      </c>
      <c r="J366" s="34">
        <f>IF(H366="","",ROUND(K365*((1+H366)^(1/12)-1),2))</f>
      </c>
      <c r="K366" s="27">
        <f>IF(H366="","",ROUND(FV(H366,$D$5+(1-G366)/12,-PMT(H366,$D$5,0,-$D$7,0),0,0),2))</f>
      </c>
      <c r="L366" s="27"/>
      <c r="O366" t="str">
        <f>IF(F366="","ausblenden","drucken")</f>
        <v>ausblenden</v>
      </c>
    </row>
    <row r="367" spans="6:15" ht="12.75">
      <c r="F367" s="31">
        <f>IF(AND(EOMONTH(F366,1)&lt;=$D$6,F366&lt;&gt;""),EOMONTH(F366,1),"")</f>
      </c>
      <c r="G367" s="32">
        <f>IF(F367="","",G366-1)</f>
      </c>
      <c r="H367" s="33"/>
      <c r="I367" s="30">
        <f>IF(H367="","",K367-K366-J367)</f>
      </c>
      <c r="J367" s="34">
        <f>IF(H367="","",ROUND(K366*((1+H367)^(1/12)-1),2))</f>
      </c>
      <c r="K367" s="27">
        <f>IF(H367="","",ROUND(FV(H367,$D$5+(1-G367)/12,-PMT(H367,$D$5,0,-$D$7,0),0,0),2))</f>
      </c>
      <c r="L367" s="27"/>
      <c r="O367" t="str">
        <f>IF(F367="","ausblenden","drucken")</f>
        <v>ausblenden</v>
      </c>
    </row>
    <row r="368" spans="6:15" ht="12.75">
      <c r="F368" s="31">
        <f>IF(AND(EOMONTH(F367,1)&lt;=$D$6,F367&lt;&gt;""),EOMONTH(F367,1),"")</f>
      </c>
      <c r="G368" s="32">
        <f>IF(F368="","",G367-1)</f>
      </c>
      <c r="H368" s="33"/>
      <c r="I368" s="30">
        <f>IF(H368="","",K368-K367-J368)</f>
      </c>
      <c r="J368" s="34">
        <f>IF(H368="","",ROUND(K367*((1+H368)^(1/12)-1),2))</f>
      </c>
      <c r="K368" s="27">
        <f>IF(H368="","",ROUND(FV(H368,$D$5+(1-G368)/12,-PMT(H368,$D$5,0,-$D$7,0),0,0),2))</f>
      </c>
      <c r="L368" s="27"/>
      <c r="O368" t="str">
        <f>IF(F368="","ausblenden","drucken")</f>
        <v>ausblenden</v>
      </c>
    </row>
    <row r="369" spans="6:15" ht="12.75">
      <c r="F369" s="31">
        <f>IF(AND(EOMONTH(F368,1)&lt;=$D$6,F368&lt;&gt;""),EOMONTH(F368,1),"")</f>
      </c>
      <c r="G369" s="32">
        <f>IF(F369="","",G368-1)</f>
      </c>
      <c r="H369" s="33"/>
      <c r="I369" s="30">
        <f>IF(H369="","",K369-K368-J369)</f>
      </c>
      <c r="J369" s="34">
        <f>IF(H369="","",ROUND(K368*((1+H369)^(1/12)-1),2))</f>
      </c>
      <c r="K369" s="27">
        <f>IF(H369="","",ROUND(FV(H369,$D$5+(1-G369)/12,-PMT(H369,$D$5,0,-$D$7,0),0,0),2))</f>
      </c>
      <c r="L369" s="27"/>
      <c r="O369" t="str">
        <f>IF(F369="","ausblenden","drucken")</f>
        <v>ausblenden</v>
      </c>
    </row>
    <row r="370" spans="6:15" ht="12.75">
      <c r="F370" s="31">
        <f>IF(AND(EOMONTH(F369,1)&lt;=$D$6,F369&lt;&gt;""),EOMONTH(F369,1),"")</f>
      </c>
      <c r="G370" s="32">
        <f>IF(F370="","",G369-1)</f>
      </c>
      <c r="H370" s="33"/>
      <c r="I370" s="30">
        <f>IF(H370="","",K370-K369-J370)</f>
      </c>
      <c r="J370" s="34">
        <f>IF(H370="","",ROUND(K369*((1+H370)^(1/12)-1),2))</f>
      </c>
      <c r="K370" s="27">
        <f>IF(H370="","",ROUND(FV(H370,$D$5+(1-G370)/12,-PMT(H370,$D$5,0,-$D$7,0),0,0),2))</f>
      </c>
      <c r="L370" s="27"/>
      <c r="O370" t="str">
        <f>IF(F370="","ausblenden","drucken")</f>
        <v>ausblenden</v>
      </c>
    </row>
  </sheetData>
  <sheetProtection selectLockedCells="1" selectUnlockedCells="1"/>
  <autoFilter ref="O10:O370"/>
  <conditionalFormatting sqref="D12:D40">
    <cfRule type="expression" priority="1" dxfId="0" stopIfTrue="1">
      <formula>$B12&lt;&gt;""</formula>
    </cfRule>
  </conditionalFormatting>
  <conditionalFormatting sqref="G12:G370">
    <cfRule type="expression" priority="2" dxfId="0" stopIfTrue="1">
      <formula>$F12&lt;&gt;""</formula>
    </cfRule>
  </conditionalFormatting>
  <conditionalFormatting sqref="H12:H370">
    <cfRule type="expression" priority="3" dxfId="1" stopIfTrue="1">
      <formula>F12&lt;&gt;""</formula>
    </cfRule>
  </conditionalFormatting>
  <conditionalFormatting sqref="I12:J370">
    <cfRule type="expression" priority="4" dxfId="2" stopIfTrue="1">
      <formula>$F12&lt;&gt;""</formula>
    </cfRule>
  </conditionalFormatting>
  <conditionalFormatting sqref="K11:K370">
    <cfRule type="expression" priority="5" dxfId="3" stopIfTrue="1">
      <formula>F11&lt;&gt;""</formula>
    </cfRule>
  </conditionalFormatting>
  <conditionalFormatting sqref="B12:B40 F11:F370">
    <cfRule type="cellIs" priority="6" dxfId="0" operator="notEqual" stopIfTrue="1">
      <formula>""</formula>
    </cfRule>
  </conditionalFormatting>
  <conditionalFormatting sqref="C13:C40">
    <cfRule type="expression" priority="7" dxfId="4" stopIfTrue="1">
      <formula>B13&lt;&gt;""</formula>
    </cfRule>
  </conditionalFormatting>
  <conditionalFormatting sqref="L11:L370">
    <cfRule type="expression" priority="8" dxfId="5" stopIfTrue="1">
      <formula>F11&lt;&gt;""</formula>
    </cfRule>
  </conditionalFormatting>
  <conditionalFormatting sqref="M11:M370">
    <cfRule type="expression" priority="9" dxfId="0" stopIfTrue="1">
      <formula>F11</formula>
    </cfRule>
  </conditionalFormatting>
  <printOptions/>
  <pageMargins left="0.7875" right="0.7875" top="0.8861111111111111" bottom="1.025" header="0.7875" footer="0.7875"/>
  <pageSetup horizontalDpi="300" verticalDpi="300" orientation="landscape" paperSize="9" scale="80"/>
  <headerFooter alignWithMargins="0">
    <oddFooter>&amp;CSeite &amp;P von &amp;N&amp;RDruck: &amp;D,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einer Rückstellung nach dem Barwertverfahren, jährlich</dc:title>
  <dc:subject/>
  <dc:creator>Jörg Bock</dc:creator>
  <cp:keywords/>
  <dc:description>www.waldlandwelt.de</dc:description>
  <cp:lastModifiedBy>Jörg Bock</cp:lastModifiedBy>
  <dcterms:created xsi:type="dcterms:W3CDTF">2018-03-24T14:53:52Z</dcterms:created>
  <dcterms:modified xsi:type="dcterms:W3CDTF">2018-03-27T16:41:27Z</dcterms:modified>
  <cp:category/>
  <cp:version/>
  <cp:contentType/>
  <cp:contentStatus/>
  <cp:revision>13</cp:revision>
</cp:coreProperties>
</file>